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499" activeTab="0"/>
  </bookViews>
  <sheets>
    <sheet name="ინფორმაციის ტექნოლოგ.მხარდაჭ." sheetId="1" r:id="rId1"/>
  </sheets>
  <definedNames>
    <definedName name="_xlnm.Print_Area" localSheetId="0">'ინფორმაციის ტექნოლოგ.მხარდაჭ.'!$A$2:$BB$41</definedName>
    <definedName name="_xlnm.Print_Titles" localSheetId="0">'ინფორმაციის ტექნოლოგ.მხარდაჭ.'!$A:$A,'ინფორმაციის ტექნოლოგ.მხარდაჭ.'!$3:$7</definedName>
  </definedNames>
  <calcPr fullCalcOnLoad="1"/>
</workbook>
</file>

<file path=xl/sharedStrings.xml><?xml version="1.0" encoding="utf-8"?>
<sst xmlns="http://schemas.openxmlformats.org/spreadsheetml/2006/main" count="46" uniqueCount="33">
  <si>
    <t>სულ</t>
  </si>
  <si>
    <t>სავალდებულო პროფესიული მოდულები</t>
  </si>
  <si>
    <t>წინაპირობა</t>
  </si>
  <si>
    <t>საკონტაქტო</t>
  </si>
  <si>
    <t>#</t>
  </si>
  <si>
    <t>მოდულის სარეგისტრაციო ნომერი და სახელწოდება</t>
  </si>
  <si>
    <t>კრედიტების  რაოდენობა</t>
  </si>
  <si>
    <t>სულ საათები</t>
  </si>
  <si>
    <t>ზოგადი მოდულები</t>
  </si>
  <si>
    <t>არჩევითი პროფესიული მოდული</t>
  </si>
  <si>
    <t>კვირის დატვირთვა</t>
  </si>
  <si>
    <t>0410003 მეწარმეობა 1</t>
  </si>
  <si>
    <t>0030104 ინტერპერსონალური კომუნიკაცია</t>
  </si>
  <si>
    <t>0610003 ინფორმაციული წიგნიერება 1</t>
  </si>
  <si>
    <t>0020103 რაოდენობრივი წიგნიერება</t>
  </si>
  <si>
    <t>დამოუკიდებელი</t>
  </si>
  <si>
    <t>0611201 კომპიუტერის და პერიფერიული მოწყობილობების აპარატურული უზრუნველყოფა</t>
  </si>
  <si>
    <t>0611202 კომპიუტერის პროგრამული უზრუნველყოფა</t>
  </si>
  <si>
    <t>0611203 კომპიუტერული ქსელის ორგანიზებისა და გამოყენების პრინციპები</t>
  </si>
  <si>
    <t>0611204 გაცნობითი პრაქტიკა - ინფორმაციის ტექნოლოგიის მხარდაჭერაში</t>
  </si>
  <si>
    <t>0611205 პრაქტიკული პროექტი - ინფორმაციის ტექნოლოგიის მხარდაჭერაში</t>
  </si>
  <si>
    <t>0611206 კომპიუტერის და პერიფერიული მოწყობილობების უსაფრთხოება და პრობლემების აღმოფხვრა</t>
  </si>
  <si>
    <t>0611207 მობილური, Linux და OS X ოპერაციული სისტემები</t>
  </si>
  <si>
    <t>0611208 დარგობრივი ინგლისური ენა - IT Support</t>
  </si>
  <si>
    <t>ყველა პროფესიული მოდული</t>
  </si>
  <si>
    <t>0611234  IT პროექტების მენეჯმენტი</t>
  </si>
  <si>
    <t>A</t>
  </si>
  <si>
    <t>B</t>
  </si>
  <si>
    <t>სასწავლო გარემო</t>
  </si>
  <si>
    <t xml:space="preserve"> </t>
  </si>
  <si>
    <t>0230101 უცხოური ენა</t>
  </si>
  <si>
    <t>პროფესიული საგანმანათლებლო პროგრამა  ,,ინფორმაციის ტექნოლოგიის მხარდაჭერა"</t>
  </si>
  <si>
    <t>0110005 სამოქალაქო განათლება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</si>
</sst>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[$-F800]dddd\,\ mmmm\ dd\,\ yyyy"/>
    <numFmt numFmtId="175" formatCode="0.0"/>
  </numFmts>
  <fonts count="63">
    <font>
      <sz val="11"/>
      <color theme="1"/>
      <name val="Calibri"/>
      <family val="2"/>
    </font>
    <font>
      <sz val="11"/>
      <color indexed="8"/>
      <name val="Sylfaen"/>
      <family val="2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b/>
      <sz val="8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Sylfaen"/>
      <family val="2"/>
    </font>
    <font>
      <b/>
      <sz val="12"/>
      <color indexed="8"/>
      <name val="Calibri"/>
      <family val="2"/>
    </font>
    <font>
      <b/>
      <sz val="10"/>
      <name val="Calibri"/>
      <family val="1"/>
    </font>
    <font>
      <b/>
      <sz val="14"/>
      <color indexed="9"/>
      <name val="Calibri"/>
      <family val="2"/>
    </font>
    <font>
      <b/>
      <sz val="9"/>
      <color indexed="8"/>
      <name val="Sylfaen"/>
      <family val="2"/>
    </font>
    <font>
      <b/>
      <sz val="10"/>
      <color indexed="17"/>
      <name val="Sylfaen"/>
      <family val="1"/>
    </font>
    <font>
      <sz val="10"/>
      <name val="Calibri"/>
      <family val="1"/>
    </font>
    <font>
      <sz val="11"/>
      <name val="Calibri"/>
      <family val="1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Sylfaen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Sylfaen"/>
      <family val="2"/>
    </font>
    <font>
      <b/>
      <sz val="10"/>
      <color rgb="FF00B050"/>
      <name val="Sylfaen"/>
      <family val="1"/>
    </font>
    <font>
      <sz val="10"/>
      <color theme="1"/>
      <name val="Sylfae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ck"/>
      <top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5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50" fillId="27" borderId="7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54" fillId="0" borderId="0" xfId="56" applyFont="1">
      <alignment/>
      <protection/>
    </xf>
    <xf numFmtId="0" fontId="54" fillId="33" borderId="0" xfId="56" applyFont="1" applyFill="1">
      <alignment/>
      <protection/>
    </xf>
    <xf numFmtId="0" fontId="55" fillId="34" borderId="9" xfId="56" applyFont="1" applyFill="1" applyBorder="1">
      <alignment/>
      <protection/>
    </xf>
    <xf numFmtId="0" fontId="56" fillId="34" borderId="10" xfId="56" applyFont="1" applyFill="1" applyBorder="1">
      <alignment/>
      <protection/>
    </xf>
    <xf numFmtId="0" fontId="56" fillId="34" borderId="11" xfId="56" applyFont="1" applyFill="1" applyBorder="1">
      <alignment/>
      <protection/>
    </xf>
    <xf numFmtId="0" fontId="55" fillId="34" borderId="9" xfId="56" applyFont="1" applyFill="1" applyBorder="1" applyAlignment="1">
      <alignment horizontal="center"/>
      <protection/>
    </xf>
    <xf numFmtId="1" fontId="56" fillId="34" borderId="10" xfId="56" applyNumberFormat="1" applyFont="1" applyFill="1" applyBorder="1" applyAlignment="1">
      <alignment vertical="center" wrapText="1"/>
      <protection/>
    </xf>
    <xf numFmtId="1" fontId="56" fillId="34" borderId="11" xfId="56" applyNumberFormat="1" applyFont="1" applyFill="1" applyBorder="1" applyAlignment="1">
      <alignment vertical="center" wrapText="1"/>
      <protection/>
    </xf>
    <xf numFmtId="0" fontId="55" fillId="34" borderId="9" xfId="56" applyFont="1" applyFill="1" applyBorder="1" applyAlignment="1">
      <alignment horizontal="center" vertical="center"/>
      <protection/>
    </xf>
    <xf numFmtId="0" fontId="55" fillId="3" borderId="9" xfId="56" applyFont="1" applyFill="1" applyBorder="1" applyAlignment="1">
      <alignment horizontal="center" vertical="center"/>
      <protection/>
    </xf>
    <xf numFmtId="0" fontId="57" fillId="34" borderId="12" xfId="56" applyFont="1" applyFill="1" applyBorder="1" applyAlignment="1">
      <alignment vertical="center" wrapText="1"/>
      <protection/>
    </xf>
    <xf numFmtId="0" fontId="58" fillId="0" borderId="0" xfId="56" applyFont="1" applyBorder="1">
      <alignment/>
      <protection/>
    </xf>
    <xf numFmtId="0" fontId="0" fillId="0" borderId="0" xfId="56" applyFill="1" applyBorder="1">
      <alignment/>
      <protection/>
    </xf>
    <xf numFmtId="0" fontId="58" fillId="0" borderId="0" xfId="56" applyFont="1" applyBorder="1" applyAlignment="1">
      <alignment horizontal="center"/>
      <protection/>
    </xf>
    <xf numFmtId="0" fontId="0" fillId="2" borderId="0" xfId="56" applyFill="1" applyBorder="1">
      <alignment/>
      <protection/>
    </xf>
    <xf numFmtId="0" fontId="52" fillId="0" borderId="0" xfId="56" applyFont="1" applyBorder="1" applyAlignment="1">
      <alignment horizontal="center"/>
      <protection/>
    </xf>
    <xf numFmtId="1" fontId="56" fillId="34" borderId="10" xfId="56" applyNumberFormat="1" applyFont="1" applyFill="1" applyBorder="1" applyAlignment="1">
      <alignment horizontal="center" vertical="center" wrapText="1"/>
      <protection/>
    </xf>
    <xf numFmtId="1" fontId="56" fillId="34" borderId="13" xfId="56" applyNumberFormat="1" applyFont="1" applyFill="1" applyBorder="1" applyAlignment="1">
      <alignment horizontal="center" vertical="center" wrapText="1"/>
      <protection/>
    </xf>
    <xf numFmtId="0" fontId="30" fillId="0" borderId="9" xfId="56" applyFont="1" applyFill="1" applyBorder="1" applyAlignment="1">
      <alignment horizontal="center" vertical="center"/>
      <protection/>
    </xf>
    <xf numFmtId="0" fontId="30" fillId="0" borderId="13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1" fontId="56" fillId="34" borderId="9" xfId="56" applyNumberFormat="1" applyFont="1" applyFill="1" applyBorder="1" applyAlignment="1">
      <alignment horizontal="center" vertical="center" wrapText="1"/>
      <protection/>
    </xf>
    <xf numFmtId="0" fontId="30" fillId="33" borderId="9" xfId="56" applyFont="1" applyFill="1" applyBorder="1" applyAlignment="1">
      <alignment horizontal="center" vertical="center"/>
      <protection/>
    </xf>
    <xf numFmtId="0" fontId="30" fillId="33" borderId="13" xfId="56" applyFont="1" applyFill="1" applyBorder="1" applyAlignment="1">
      <alignment horizontal="center" vertical="center"/>
      <protection/>
    </xf>
    <xf numFmtId="0" fontId="30" fillId="35" borderId="9" xfId="56" applyFont="1" applyFill="1" applyBorder="1" applyAlignment="1">
      <alignment horizontal="center" vertical="center"/>
      <protection/>
    </xf>
    <xf numFmtId="0" fontId="30" fillId="35" borderId="10" xfId="56" applyFont="1" applyFill="1" applyBorder="1" applyAlignment="1">
      <alignment horizontal="center" vertical="center"/>
      <protection/>
    </xf>
    <xf numFmtId="0" fontId="30" fillId="35" borderId="13" xfId="56" applyFont="1" applyFill="1" applyBorder="1" applyAlignment="1">
      <alignment horizontal="center" vertical="center"/>
      <protection/>
    </xf>
    <xf numFmtId="0" fontId="30" fillId="0" borderId="14" xfId="56" applyFont="1" applyFill="1" applyBorder="1" applyAlignment="1">
      <alignment horizontal="center" vertical="center"/>
      <protection/>
    </xf>
    <xf numFmtId="0" fontId="30" fillId="35" borderId="14" xfId="56" applyFont="1" applyFill="1" applyBorder="1" applyAlignment="1">
      <alignment horizontal="center" vertical="center"/>
      <protection/>
    </xf>
    <xf numFmtId="1" fontId="56" fillId="34" borderId="14" xfId="56" applyNumberFormat="1" applyFont="1" applyFill="1" applyBorder="1" applyAlignment="1">
      <alignment horizontal="center" vertical="center" wrapText="1"/>
      <protection/>
    </xf>
    <xf numFmtId="0" fontId="30" fillId="33" borderId="14" xfId="56" applyFont="1" applyFill="1" applyBorder="1" applyAlignment="1">
      <alignment horizontal="center" vertical="center"/>
      <protection/>
    </xf>
    <xf numFmtId="0" fontId="0" fillId="2" borderId="15" xfId="56" applyFill="1" applyBorder="1">
      <alignment/>
      <protection/>
    </xf>
    <xf numFmtId="0" fontId="55" fillId="35" borderId="16" xfId="56" applyFont="1" applyFill="1" applyBorder="1" applyAlignment="1">
      <alignment horizontal="center" vertical="center"/>
      <protection/>
    </xf>
    <xf numFmtId="1" fontId="56" fillId="35" borderId="16" xfId="56" applyNumberFormat="1" applyFont="1" applyFill="1" applyBorder="1" applyAlignment="1">
      <alignment vertical="center" wrapText="1"/>
      <protection/>
    </xf>
    <xf numFmtId="0" fontId="30" fillId="0" borderId="17" xfId="56" applyFont="1" applyFill="1" applyBorder="1" applyAlignment="1">
      <alignment horizontal="center" vertical="center"/>
      <protection/>
    </xf>
    <xf numFmtId="0" fontId="30" fillId="0" borderId="18" xfId="56" applyFont="1" applyFill="1" applyBorder="1" applyAlignment="1">
      <alignment horizontal="center" vertical="center"/>
      <protection/>
    </xf>
    <xf numFmtId="0" fontId="30" fillId="0" borderId="19" xfId="56" applyFont="1" applyFill="1" applyBorder="1" applyAlignment="1">
      <alignment horizontal="center" vertical="center"/>
      <protection/>
    </xf>
    <xf numFmtId="0" fontId="30" fillId="0" borderId="12" xfId="56" applyFont="1" applyFill="1" applyBorder="1" applyAlignment="1">
      <alignment horizontal="center" vertical="center"/>
      <protection/>
    </xf>
    <xf numFmtId="0" fontId="55" fillId="35" borderId="20" xfId="56" applyFont="1" applyFill="1" applyBorder="1" applyAlignment="1">
      <alignment horizontal="center" vertical="center"/>
      <protection/>
    </xf>
    <xf numFmtId="0" fontId="58" fillId="0" borderId="0" xfId="56" applyFont="1" applyBorder="1" applyAlignment="1">
      <alignment/>
      <protection/>
    </xf>
    <xf numFmtId="0" fontId="55" fillId="35" borderId="21" xfId="56" applyFont="1" applyFill="1" applyBorder="1" applyAlignment="1">
      <alignment horizontal="center" vertical="center"/>
      <protection/>
    </xf>
    <xf numFmtId="0" fontId="55" fillId="35" borderId="22" xfId="56" applyFont="1" applyFill="1" applyBorder="1" applyAlignment="1">
      <alignment horizontal="center" vertical="center"/>
      <protection/>
    </xf>
    <xf numFmtId="0" fontId="55" fillId="35" borderId="23" xfId="56" applyFont="1" applyFill="1" applyBorder="1" applyAlignment="1">
      <alignment horizontal="center" vertical="center"/>
      <protection/>
    </xf>
    <xf numFmtId="0" fontId="55" fillId="35" borderId="24" xfId="56" applyFont="1" applyFill="1" applyBorder="1" applyAlignment="1">
      <alignment horizontal="center" vertical="center"/>
      <protection/>
    </xf>
    <xf numFmtId="0" fontId="55" fillId="35" borderId="25" xfId="56" applyFont="1" applyFill="1" applyBorder="1" applyAlignment="1">
      <alignment horizontal="center" vertical="center"/>
      <protection/>
    </xf>
    <xf numFmtId="0" fontId="55" fillId="35" borderId="26" xfId="56" applyFont="1" applyFill="1" applyBorder="1" applyAlignment="1">
      <alignment horizontal="center" vertical="center"/>
      <protection/>
    </xf>
    <xf numFmtId="0" fontId="56" fillId="35" borderId="23" xfId="56" applyFont="1" applyFill="1" applyBorder="1" applyAlignment="1">
      <alignment horizontal="center" vertical="center"/>
      <protection/>
    </xf>
    <xf numFmtId="1" fontId="55" fillId="35" borderId="23" xfId="56" applyNumberFormat="1" applyFont="1" applyFill="1" applyBorder="1" applyAlignment="1">
      <alignment horizontal="center" vertical="center"/>
      <protection/>
    </xf>
    <xf numFmtId="1" fontId="56" fillId="34" borderId="27" xfId="56" applyNumberFormat="1" applyFont="1" applyFill="1" applyBorder="1" applyAlignment="1">
      <alignment vertical="center" wrapText="1"/>
      <protection/>
    </xf>
    <xf numFmtId="0" fontId="56" fillId="34" borderId="27" xfId="56" applyFont="1" applyFill="1" applyBorder="1">
      <alignment/>
      <protection/>
    </xf>
    <xf numFmtId="0" fontId="56" fillId="34" borderId="28" xfId="56" applyFont="1" applyFill="1" applyBorder="1">
      <alignment/>
      <protection/>
    </xf>
    <xf numFmtId="0" fontId="56" fillId="34" borderId="29" xfId="56" applyFont="1" applyFill="1" applyBorder="1">
      <alignment/>
      <protection/>
    </xf>
    <xf numFmtId="0" fontId="56" fillId="34" borderId="30" xfId="56" applyFont="1" applyFill="1" applyBorder="1">
      <alignment/>
      <protection/>
    </xf>
    <xf numFmtId="0" fontId="56" fillId="34" borderId="31" xfId="56" applyFont="1" applyFill="1" applyBorder="1">
      <alignment/>
      <protection/>
    </xf>
    <xf numFmtId="1" fontId="56" fillId="34" borderId="9" xfId="56" applyNumberFormat="1" applyFont="1" applyFill="1" applyBorder="1" applyAlignment="1">
      <alignment vertical="center" wrapText="1"/>
      <protection/>
    </xf>
    <xf numFmtId="1" fontId="56" fillId="34" borderId="14" xfId="56" applyNumberFormat="1" applyFont="1" applyFill="1" applyBorder="1" applyAlignment="1">
      <alignment vertical="center" wrapText="1"/>
      <protection/>
    </xf>
    <xf numFmtId="0" fontId="55" fillId="35" borderId="32" xfId="56" applyFont="1" applyFill="1" applyBorder="1" applyAlignment="1">
      <alignment horizontal="center" vertical="center"/>
      <protection/>
    </xf>
    <xf numFmtId="0" fontId="55" fillId="35" borderId="33" xfId="56" applyFont="1" applyFill="1" applyBorder="1" applyAlignment="1">
      <alignment horizontal="center" vertical="center"/>
      <protection/>
    </xf>
    <xf numFmtId="0" fontId="59" fillId="0" borderId="0" xfId="56" applyFont="1">
      <alignment/>
      <protection/>
    </xf>
    <xf numFmtId="0" fontId="37" fillId="0" borderId="0" xfId="56" applyFont="1">
      <alignment/>
      <protection/>
    </xf>
    <xf numFmtId="0" fontId="37" fillId="0" borderId="0" xfId="56" applyFont="1" applyAlignment="1">
      <alignment horizontal="center" vertical="center"/>
      <protection/>
    </xf>
    <xf numFmtId="0" fontId="37" fillId="33" borderId="0" xfId="56" applyFont="1" applyFill="1">
      <alignment/>
      <protection/>
    </xf>
    <xf numFmtId="0" fontId="37" fillId="33" borderId="0" xfId="56" applyFont="1" applyFill="1" applyBorder="1">
      <alignment/>
      <protection/>
    </xf>
    <xf numFmtId="0" fontId="37" fillId="0" borderId="0" xfId="56" applyFont="1" applyFill="1" applyBorder="1" applyAlignment="1">
      <alignment horizontal="center" vertical="center"/>
      <protection/>
    </xf>
    <xf numFmtId="0" fontId="37" fillId="0" borderId="0" xfId="56" applyFont="1" applyBorder="1">
      <alignment/>
      <protection/>
    </xf>
    <xf numFmtId="0" fontId="37" fillId="0" borderId="0" xfId="0" applyFont="1" applyAlignment="1">
      <alignment/>
    </xf>
    <xf numFmtId="0" fontId="60" fillId="34" borderId="17" xfId="56" applyFont="1" applyFill="1" applyBorder="1" applyAlignment="1">
      <alignment vertical="center"/>
      <protection/>
    </xf>
    <xf numFmtId="0" fontId="60" fillId="34" borderId="17" xfId="56" applyFont="1" applyFill="1" applyBorder="1" applyAlignment="1">
      <alignment vertical="center" wrapText="1"/>
      <protection/>
    </xf>
    <xf numFmtId="0" fontId="61" fillId="34" borderId="12" xfId="56" applyFont="1" applyFill="1" applyBorder="1" applyAlignment="1">
      <alignment vertical="center"/>
      <protection/>
    </xf>
    <xf numFmtId="0" fontId="61" fillId="34" borderId="12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49" fontId="3" fillId="34" borderId="9" xfId="56" applyNumberFormat="1" applyFont="1" applyFill="1" applyBorder="1" applyAlignment="1">
      <alignment horizontal="center" vertical="center"/>
      <protection/>
    </xf>
    <xf numFmtId="49" fontId="3" fillId="34" borderId="9" xfId="56" applyNumberFormat="1" applyFont="1" applyFill="1" applyBorder="1" applyAlignment="1">
      <alignment horizontal="center" vertical="center" wrapText="1"/>
      <protection/>
    </xf>
    <xf numFmtId="0" fontId="34" fillId="35" borderId="23" xfId="56" applyFont="1" applyFill="1" applyBorder="1" applyAlignment="1">
      <alignment horizontal="center" vertical="center"/>
      <protection/>
    </xf>
    <xf numFmtId="0" fontId="35" fillId="0" borderId="0" xfId="56" applyFont="1" applyFill="1" applyBorder="1">
      <alignment/>
      <protection/>
    </xf>
    <xf numFmtId="0" fontId="35" fillId="0" borderId="0" xfId="0" applyFont="1" applyAlignment="1">
      <alignment/>
    </xf>
    <xf numFmtId="0" fontId="53" fillId="0" borderId="0" xfId="0" applyFont="1" applyAlignment="1">
      <alignment/>
    </xf>
    <xf numFmtId="0" fontId="30" fillId="35" borderId="11" xfId="56" applyFont="1" applyFill="1" applyBorder="1" applyAlignment="1">
      <alignment horizontal="center" vertical="center"/>
      <protection/>
    </xf>
    <xf numFmtId="0" fontId="56" fillId="35" borderId="34" xfId="56" applyFont="1" applyFill="1" applyBorder="1">
      <alignment/>
      <protection/>
    </xf>
    <xf numFmtId="0" fontId="30" fillId="33" borderId="10" xfId="56" applyFont="1" applyFill="1" applyBorder="1" applyAlignment="1">
      <alignment horizontal="center" vertical="center"/>
      <protection/>
    </xf>
    <xf numFmtId="0" fontId="56" fillId="34" borderId="9" xfId="56" applyFont="1" applyFill="1" applyBorder="1">
      <alignment/>
      <protection/>
    </xf>
    <xf numFmtId="0" fontId="55" fillId="35" borderId="9" xfId="56" applyFont="1" applyFill="1" applyBorder="1" applyAlignment="1">
      <alignment horizontal="center" vertical="center"/>
      <protection/>
    </xf>
    <xf numFmtId="0" fontId="56" fillId="36" borderId="9" xfId="56" applyFont="1" applyFill="1" applyBorder="1">
      <alignment/>
      <protection/>
    </xf>
    <xf numFmtId="0" fontId="30" fillId="36" borderId="9" xfId="56" applyFont="1" applyFill="1" applyBorder="1" applyAlignment="1">
      <alignment horizontal="center" vertical="center"/>
      <protection/>
    </xf>
    <xf numFmtId="1" fontId="56" fillId="36" borderId="9" xfId="56" applyNumberFormat="1" applyFont="1" applyFill="1" applyBorder="1" applyAlignment="1">
      <alignment horizontal="center" vertical="center" wrapText="1"/>
      <protection/>
    </xf>
    <xf numFmtId="0" fontId="55" fillId="36" borderId="9" xfId="56" applyFont="1" applyFill="1" applyBorder="1" applyAlignment="1">
      <alignment horizontal="center" vertical="center"/>
      <protection/>
    </xf>
    <xf numFmtId="0" fontId="6" fillId="33" borderId="35" xfId="0" applyFont="1" applyFill="1" applyBorder="1" applyAlignment="1">
      <alignment horizontal="left" vertical="center" wrapText="1"/>
    </xf>
    <xf numFmtId="0" fontId="56" fillId="37" borderId="9" xfId="56" applyFont="1" applyFill="1" applyBorder="1" applyAlignment="1">
      <alignment horizontal="center" vertical="center"/>
      <protection/>
    </xf>
    <xf numFmtId="0" fontId="56" fillId="37" borderId="10" xfId="56" applyFont="1" applyFill="1" applyBorder="1" applyAlignment="1">
      <alignment horizontal="center" vertical="center"/>
      <protection/>
    </xf>
    <xf numFmtId="0" fontId="52" fillId="0" borderId="0" xfId="56" applyFont="1" applyAlignment="1">
      <alignment horizontal="right"/>
      <protection/>
    </xf>
    <xf numFmtId="0" fontId="55" fillId="35" borderId="9" xfId="56" applyFont="1" applyFill="1" applyBorder="1" applyAlignment="1">
      <alignment horizontal="center" vertical="center" textRotation="90" wrapText="1"/>
      <protection/>
    </xf>
    <xf numFmtId="0" fontId="55" fillId="3" borderId="9" xfId="56" applyFont="1" applyFill="1" applyBorder="1" applyAlignment="1">
      <alignment horizontal="center" textRotation="90" wrapText="1"/>
      <protection/>
    </xf>
    <xf numFmtId="0" fontId="55" fillId="3" borderId="10" xfId="56" applyFont="1" applyFill="1" applyBorder="1" applyAlignment="1">
      <alignment horizontal="center" textRotation="90" wrapText="1"/>
      <protection/>
    </xf>
    <xf numFmtId="0" fontId="55" fillId="3" borderId="14" xfId="56" applyFont="1" applyFill="1" applyBorder="1" applyAlignment="1">
      <alignment horizontal="center" vertical="center"/>
      <protection/>
    </xf>
    <xf numFmtId="0" fontId="30" fillId="6" borderId="17" xfId="56" applyFont="1" applyFill="1" applyBorder="1" applyAlignment="1">
      <alignment horizontal="center" vertical="center" wrapText="1"/>
      <protection/>
    </xf>
    <xf numFmtId="0" fontId="30" fillId="6" borderId="29" xfId="56" applyFont="1" applyFill="1" applyBorder="1" applyAlignment="1">
      <alignment horizontal="center" vertical="center" wrapText="1"/>
      <protection/>
    </xf>
    <xf numFmtId="0" fontId="4" fillId="6" borderId="17" xfId="56" applyFont="1" applyFill="1" applyBorder="1" applyAlignment="1">
      <alignment horizontal="left" vertical="center" wrapText="1"/>
      <protection/>
    </xf>
    <xf numFmtId="0" fontId="4" fillId="6" borderId="29" xfId="56" applyFont="1" applyFill="1" applyBorder="1" applyAlignment="1">
      <alignment horizontal="left" vertical="center" wrapText="1"/>
      <protection/>
    </xf>
    <xf numFmtId="0" fontId="3" fillId="6" borderId="17" xfId="56" applyFont="1" applyFill="1" applyBorder="1" applyAlignment="1">
      <alignment horizontal="center" vertical="center" wrapText="1"/>
      <protection/>
    </xf>
    <xf numFmtId="0" fontId="3" fillId="6" borderId="29" xfId="56" applyFont="1" applyFill="1" applyBorder="1" applyAlignment="1">
      <alignment horizontal="center" vertical="center" wrapText="1"/>
      <protection/>
    </xf>
    <xf numFmtId="49" fontId="4" fillId="6" borderId="17" xfId="56" applyNumberFormat="1" applyFont="1" applyFill="1" applyBorder="1" applyAlignment="1">
      <alignment horizontal="center" vertical="center" wrapText="1"/>
      <protection/>
    </xf>
    <xf numFmtId="49" fontId="4" fillId="6" borderId="29" xfId="56" applyNumberFormat="1" applyFont="1" applyFill="1" applyBorder="1" applyAlignment="1">
      <alignment horizontal="center" vertical="center" wrapText="1"/>
      <protection/>
    </xf>
    <xf numFmtId="1" fontId="55" fillId="6" borderId="17" xfId="56" applyNumberFormat="1" applyFont="1" applyFill="1" applyBorder="1" applyAlignment="1">
      <alignment horizontal="center" vertical="center"/>
      <protection/>
    </xf>
    <xf numFmtId="1" fontId="55" fillId="6" borderId="29" xfId="56" applyNumberFormat="1" applyFont="1" applyFill="1" applyBorder="1" applyAlignment="1">
      <alignment horizontal="center" vertical="center"/>
      <protection/>
    </xf>
    <xf numFmtId="0" fontId="55" fillId="0" borderId="9" xfId="56" applyFont="1" applyBorder="1" applyAlignment="1">
      <alignment horizontal="center" vertical="center"/>
      <protection/>
    </xf>
    <xf numFmtId="0" fontId="3" fillId="33" borderId="17" xfId="56" applyFont="1" applyFill="1" applyBorder="1" applyAlignment="1">
      <alignment horizontal="center" vertical="center" wrapText="1"/>
      <protection/>
    </xf>
    <xf numFmtId="0" fontId="3" fillId="33" borderId="36" xfId="56" applyFont="1" applyFill="1" applyBorder="1" applyAlignment="1">
      <alignment horizontal="center" vertical="center" wrapText="1"/>
      <protection/>
    </xf>
    <xf numFmtId="0" fontId="3" fillId="33" borderId="29" xfId="56" applyFont="1" applyFill="1" applyBorder="1" applyAlignment="1">
      <alignment horizontal="center" vertical="center" wrapText="1"/>
      <protection/>
    </xf>
    <xf numFmtId="0" fontId="55" fillId="33" borderId="17" xfId="56" applyFont="1" applyFill="1" applyBorder="1" applyAlignment="1">
      <alignment horizontal="center" vertical="center" wrapText="1"/>
      <protection/>
    </xf>
    <xf numFmtId="0" fontId="55" fillId="33" borderId="29" xfId="56" applyFont="1" applyFill="1" applyBorder="1" applyAlignment="1">
      <alignment horizontal="center" vertical="center" wrapText="1"/>
      <protection/>
    </xf>
    <xf numFmtId="0" fontId="62" fillId="33" borderId="17" xfId="56" applyFont="1" applyFill="1" applyBorder="1" applyAlignment="1">
      <alignment horizontal="left" vertical="center" wrapText="1"/>
      <protection/>
    </xf>
    <xf numFmtId="0" fontId="62" fillId="33" borderId="29" xfId="56" applyFont="1" applyFill="1" applyBorder="1" applyAlignment="1">
      <alignment horizontal="left" vertical="center" wrapText="1"/>
      <protection/>
    </xf>
    <xf numFmtId="49" fontId="4" fillId="33" borderId="17" xfId="56" applyNumberFormat="1" applyFont="1" applyFill="1" applyBorder="1" applyAlignment="1">
      <alignment horizontal="center" vertical="center" wrapText="1"/>
      <protection/>
    </xf>
    <xf numFmtId="49" fontId="4" fillId="33" borderId="29" xfId="56" applyNumberFormat="1" applyFont="1" applyFill="1" applyBorder="1" applyAlignment="1">
      <alignment horizontal="center" vertical="center" wrapText="1"/>
      <protection/>
    </xf>
    <xf numFmtId="1" fontId="55" fillId="33" borderId="17" xfId="56" applyNumberFormat="1" applyFont="1" applyFill="1" applyBorder="1" applyAlignment="1">
      <alignment horizontal="center" vertical="center"/>
      <protection/>
    </xf>
    <xf numFmtId="1" fontId="55" fillId="33" borderId="29" xfId="56" applyNumberFormat="1" applyFont="1" applyFill="1" applyBorder="1" applyAlignment="1">
      <alignment horizontal="center" vertical="center"/>
      <protection/>
    </xf>
    <xf numFmtId="0" fontId="61" fillId="33" borderId="17" xfId="56" applyFont="1" applyFill="1" applyBorder="1" applyAlignment="1">
      <alignment horizontal="center" vertical="center" wrapText="1"/>
      <protection/>
    </xf>
    <xf numFmtId="0" fontId="61" fillId="33" borderId="29" xfId="56" applyFont="1" applyFill="1" applyBorder="1" applyAlignment="1">
      <alignment horizontal="center" vertical="center" wrapText="1"/>
      <protection/>
    </xf>
    <xf numFmtId="0" fontId="55" fillId="6" borderId="17" xfId="56" applyFont="1" applyFill="1" applyBorder="1" applyAlignment="1">
      <alignment horizontal="center" vertical="center" wrapText="1"/>
      <protection/>
    </xf>
    <xf numFmtId="0" fontId="55" fillId="6" borderId="29" xfId="56" applyFont="1" applyFill="1" applyBorder="1" applyAlignment="1">
      <alignment horizontal="center" vertical="center" wrapText="1"/>
      <protection/>
    </xf>
    <xf numFmtId="0" fontId="62" fillId="6" borderId="17" xfId="56" applyFont="1" applyFill="1" applyBorder="1" applyAlignment="1">
      <alignment horizontal="left" vertical="center" wrapText="1"/>
      <protection/>
    </xf>
    <xf numFmtId="0" fontId="62" fillId="6" borderId="29" xfId="56" applyFont="1" applyFill="1" applyBorder="1" applyAlignment="1">
      <alignment horizontal="left" vertical="center" wrapText="1"/>
      <protection/>
    </xf>
    <xf numFmtId="0" fontId="61" fillId="6" borderId="17" xfId="56" applyFont="1" applyFill="1" applyBorder="1" applyAlignment="1">
      <alignment horizontal="center" vertical="center" wrapText="1"/>
      <protection/>
    </xf>
    <xf numFmtId="0" fontId="61" fillId="6" borderId="29" xfId="56" applyFont="1" applyFill="1" applyBorder="1" applyAlignment="1">
      <alignment horizontal="center" vertical="center" wrapText="1"/>
      <protection/>
    </xf>
    <xf numFmtId="0" fontId="62" fillId="33" borderId="17" xfId="56" applyFont="1" applyFill="1" applyBorder="1" applyAlignment="1">
      <alignment horizontal="left" vertical="center" wrapText="1"/>
      <protection/>
    </xf>
    <xf numFmtId="0" fontId="62" fillId="33" borderId="29" xfId="56" applyFont="1" applyFill="1" applyBorder="1" applyAlignment="1">
      <alignment horizontal="left" vertical="center" wrapText="1"/>
      <protection/>
    </xf>
    <xf numFmtId="0" fontId="55" fillId="3" borderId="18" xfId="56" applyFont="1" applyFill="1" applyBorder="1" applyAlignment="1">
      <alignment horizontal="center" vertical="center"/>
      <protection/>
    </xf>
    <xf numFmtId="0" fontId="55" fillId="3" borderId="37" xfId="56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 wrapText="1"/>
      <protection/>
    </xf>
    <xf numFmtId="0" fontId="5" fillId="33" borderId="29" xfId="56" applyFont="1" applyFill="1" applyBorder="1" applyAlignment="1">
      <alignment horizontal="center" vertical="center" wrapText="1"/>
      <protection/>
    </xf>
    <xf numFmtId="0" fontId="55" fillId="33" borderId="36" xfId="56" applyFont="1" applyFill="1" applyBorder="1" applyAlignment="1">
      <alignment horizontal="center" vertical="center" wrapText="1"/>
      <protection/>
    </xf>
    <xf numFmtId="49" fontId="4" fillId="33" borderId="38" xfId="56" applyNumberFormat="1" applyFont="1" applyFill="1" applyBorder="1" applyAlignment="1">
      <alignment horizontal="center" vertical="center" wrapText="1"/>
      <protection/>
    </xf>
    <xf numFmtId="1" fontId="55" fillId="33" borderId="38" xfId="56" applyNumberFormat="1" applyFont="1" applyFill="1" applyBorder="1" applyAlignment="1">
      <alignment horizontal="center" vertical="center"/>
      <protection/>
    </xf>
    <xf numFmtId="0" fontId="61" fillId="33" borderId="38" xfId="56" applyFont="1" applyFill="1" applyBorder="1" applyAlignment="1">
      <alignment horizontal="center" vertical="center" wrapText="1"/>
      <protection/>
    </xf>
    <xf numFmtId="0" fontId="62" fillId="33" borderId="38" xfId="56" applyFont="1" applyFill="1" applyBorder="1" applyAlignment="1">
      <alignment horizontal="left" vertical="center" wrapText="1"/>
      <protection/>
    </xf>
    <xf numFmtId="49" fontId="3" fillId="6" borderId="17" xfId="56" applyNumberFormat="1" applyFont="1" applyFill="1" applyBorder="1" applyAlignment="1">
      <alignment horizontal="center" vertical="center" wrapText="1"/>
      <protection/>
    </xf>
    <xf numFmtId="49" fontId="3" fillId="6" borderId="29" xfId="56" applyNumberFormat="1" applyFont="1" applyFill="1" applyBorder="1" applyAlignment="1">
      <alignment horizontal="center" vertical="center" wrapText="1"/>
      <protection/>
    </xf>
    <xf numFmtId="0" fontId="55" fillId="3" borderId="17" xfId="56" applyFont="1" applyFill="1" applyBorder="1" applyAlignment="1">
      <alignment horizontal="center" textRotation="90" wrapText="1"/>
      <protection/>
    </xf>
    <xf numFmtId="0" fontId="55" fillId="3" borderId="36" xfId="56" applyFont="1" applyFill="1" applyBorder="1" applyAlignment="1">
      <alignment horizontal="center" textRotation="90" wrapText="1"/>
      <protection/>
    </xf>
    <xf numFmtId="0" fontId="55" fillId="3" borderId="29" xfId="56" applyFont="1" applyFill="1" applyBorder="1" applyAlignment="1">
      <alignment horizontal="center" textRotation="90" wrapText="1"/>
      <protection/>
    </xf>
    <xf numFmtId="0" fontId="56" fillId="2" borderId="17" xfId="56" applyFont="1" applyFill="1" applyBorder="1" applyAlignment="1">
      <alignment horizontal="center" textRotation="90" wrapText="1"/>
      <protection/>
    </xf>
    <xf numFmtId="0" fontId="56" fillId="2" borderId="36" xfId="56" applyFont="1" applyFill="1" applyBorder="1" applyAlignment="1">
      <alignment horizontal="center" textRotation="90" wrapText="1"/>
      <protection/>
    </xf>
    <xf numFmtId="0" fontId="56" fillId="2" borderId="29" xfId="56" applyFont="1" applyFill="1" applyBorder="1" applyAlignment="1">
      <alignment horizontal="center" textRotation="90" wrapText="1"/>
      <protection/>
    </xf>
    <xf numFmtId="0" fontId="5" fillId="33" borderId="1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2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3.57421875" style="0" customWidth="1"/>
    <col min="2" max="2" width="41.28125" style="0" customWidth="1"/>
    <col min="3" max="3" width="16.8515625" style="0" customWidth="1"/>
    <col min="4" max="4" width="11.28125" style="76" customWidth="1"/>
    <col min="5" max="8" width="5.57421875" style="0" customWidth="1"/>
    <col min="9" max="11" width="3.421875" style="0" customWidth="1"/>
    <col min="12" max="12" width="3.28125" style="0" customWidth="1"/>
    <col min="13" max="13" width="3.57421875" style="0" customWidth="1"/>
    <col min="14" max="14" width="3.8515625" style="0" customWidth="1"/>
    <col min="15" max="15" width="3.57421875" style="0" customWidth="1"/>
    <col min="16" max="17" width="3.421875" style="0" customWidth="1"/>
    <col min="18" max="18" width="3.57421875" style="0" customWidth="1"/>
    <col min="19" max="19" width="4.140625" style="0" customWidth="1"/>
    <col min="20" max="43" width="3.57421875" style="0" customWidth="1"/>
    <col min="44" max="44" width="3.7109375" style="0" customWidth="1"/>
    <col min="45" max="45" width="3.57421875" style="0" customWidth="1"/>
    <col min="46" max="47" width="3.28125" style="0" customWidth="1"/>
    <col min="48" max="48" width="4.140625" style="0" customWidth="1"/>
    <col min="49" max="49" width="3.28125" style="0" customWidth="1"/>
    <col min="50" max="50" width="3.57421875" style="0" customWidth="1"/>
    <col min="51" max="51" width="3.8515625" style="0" customWidth="1"/>
    <col min="52" max="52" width="4.140625" style="0" customWidth="1"/>
    <col min="53" max="53" width="5.57421875" style="0" customWidth="1"/>
    <col min="54" max="54" width="9.00390625" style="66" customWidth="1"/>
  </cols>
  <sheetData>
    <row r="2" spans="1:54" ht="19.5" customHeight="1">
      <c r="A2" s="1"/>
      <c r="B2" s="87" t="s">
        <v>31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  <c r="AS2" s="1"/>
      <c r="AT2" s="90" t="s">
        <v>29</v>
      </c>
      <c r="AU2" s="90"/>
      <c r="AV2" s="90"/>
      <c r="AW2" s="90"/>
      <c r="AX2" s="90"/>
      <c r="AY2" s="90"/>
      <c r="AZ2" s="90"/>
      <c r="BA2" s="90"/>
      <c r="BB2" s="59"/>
    </row>
    <row r="3" spans="1:54" ht="15" customHeight="1">
      <c r="A3" s="105" t="s">
        <v>4</v>
      </c>
      <c r="B3" s="106" t="s">
        <v>5</v>
      </c>
      <c r="C3" s="106" t="s">
        <v>2</v>
      </c>
      <c r="D3" s="144" t="s">
        <v>28</v>
      </c>
      <c r="E3" s="141" t="s">
        <v>6</v>
      </c>
      <c r="F3" s="138" t="s">
        <v>3</v>
      </c>
      <c r="G3" s="92" t="s">
        <v>15</v>
      </c>
      <c r="H3" s="93" t="s">
        <v>0</v>
      </c>
      <c r="I3" s="88">
        <v>1</v>
      </c>
      <c r="J3" s="88">
        <v>2</v>
      </c>
      <c r="K3" s="88">
        <v>3</v>
      </c>
      <c r="L3" s="88">
        <v>4</v>
      </c>
      <c r="M3" s="88">
        <v>5</v>
      </c>
      <c r="N3" s="88">
        <v>6</v>
      </c>
      <c r="O3" s="88">
        <v>7</v>
      </c>
      <c r="P3" s="88">
        <v>8</v>
      </c>
      <c r="Q3" s="88">
        <v>9</v>
      </c>
      <c r="R3" s="88">
        <v>10</v>
      </c>
      <c r="S3" s="88">
        <v>11</v>
      </c>
      <c r="T3" s="88">
        <v>12</v>
      </c>
      <c r="U3" s="88">
        <v>13</v>
      </c>
      <c r="V3" s="88">
        <v>14</v>
      </c>
      <c r="W3" s="88">
        <v>15</v>
      </c>
      <c r="X3" s="88">
        <v>16</v>
      </c>
      <c r="Y3" s="88">
        <v>17</v>
      </c>
      <c r="Z3" s="88">
        <v>18</v>
      </c>
      <c r="AA3" s="88">
        <v>19</v>
      </c>
      <c r="AB3" s="88">
        <v>20</v>
      </c>
      <c r="AC3" s="88">
        <v>21</v>
      </c>
      <c r="AD3" s="88">
        <v>22</v>
      </c>
      <c r="AE3" s="88">
        <v>23</v>
      </c>
      <c r="AF3" s="89">
        <v>24</v>
      </c>
      <c r="AG3" s="88">
        <v>25</v>
      </c>
      <c r="AH3" s="88">
        <v>26</v>
      </c>
      <c r="AI3" s="88">
        <v>27</v>
      </c>
      <c r="AJ3" s="88">
        <v>28</v>
      </c>
      <c r="AK3" s="88">
        <v>29</v>
      </c>
      <c r="AL3" s="88">
        <v>30</v>
      </c>
      <c r="AM3" s="88">
        <v>31</v>
      </c>
      <c r="AN3" s="88">
        <v>32</v>
      </c>
      <c r="AO3" s="88">
        <v>33</v>
      </c>
      <c r="AP3" s="88">
        <v>34</v>
      </c>
      <c r="AQ3" s="88">
        <v>35</v>
      </c>
      <c r="AR3" s="88">
        <v>36</v>
      </c>
      <c r="AS3" s="88">
        <v>37</v>
      </c>
      <c r="AT3" s="88">
        <v>38</v>
      </c>
      <c r="AU3" s="88">
        <v>39</v>
      </c>
      <c r="AV3" s="88">
        <v>40</v>
      </c>
      <c r="AW3" s="88">
        <v>41</v>
      </c>
      <c r="AX3" s="88">
        <v>42</v>
      </c>
      <c r="AY3" s="88">
        <v>43</v>
      </c>
      <c r="AZ3" s="88">
        <v>44</v>
      </c>
      <c r="BA3" s="91" t="s">
        <v>7</v>
      </c>
      <c r="BB3" s="60"/>
    </row>
    <row r="4" spans="1:54" ht="29.25" customHeight="1">
      <c r="A4" s="105"/>
      <c r="B4" s="107"/>
      <c r="C4" s="107"/>
      <c r="D4" s="145"/>
      <c r="E4" s="142"/>
      <c r="F4" s="139"/>
      <c r="G4" s="92"/>
      <c r="H4" s="9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9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91"/>
      <c r="BB4" s="60"/>
    </row>
    <row r="5" spans="1:54" ht="36" customHeight="1">
      <c r="A5" s="105"/>
      <c r="B5" s="107"/>
      <c r="C5" s="107"/>
      <c r="D5" s="145"/>
      <c r="E5" s="142"/>
      <c r="F5" s="139"/>
      <c r="G5" s="92"/>
      <c r="H5" s="93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91"/>
      <c r="BB5" s="60"/>
    </row>
    <row r="6" spans="1:54" ht="16.5" customHeight="1">
      <c r="A6" s="105"/>
      <c r="B6" s="107"/>
      <c r="C6" s="107"/>
      <c r="D6" s="145"/>
      <c r="E6" s="142"/>
      <c r="F6" s="139"/>
      <c r="G6" s="92"/>
      <c r="H6" s="93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9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91"/>
      <c r="BB6" s="60"/>
    </row>
    <row r="7" spans="1:54" ht="24" customHeight="1">
      <c r="A7" s="105"/>
      <c r="B7" s="108"/>
      <c r="C7" s="108"/>
      <c r="D7" s="146"/>
      <c r="E7" s="143"/>
      <c r="F7" s="140"/>
      <c r="G7" s="92"/>
      <c r="H7" s="93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9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91"/>
      <c r="BB7" s="61"/>
    </row>
    <row r="8" spans="1:54" ht="15">
      <c r="A8" s="3"/>
      <c r="B8" s="68" t="s">
        <v>8</v>
      </c>
      <c r="C8" s="11"/>
      <c r="D8" s="71"/>
      <c r="E8" s="4"/>
      <c r="F8" s="5"/>
      <c r="G8" s="5"/>
      <c r="H8" s="50"/>
      <c r="I8" s="51"/>
      <c r="J8" s="52"/>
      <c r="K8" s="52"/>
      <c r="L8" s="52"/>
      <c r="M8" s="52"/>
      <c r="N8" s="52"/>
      <c r="O8" s="52"/>
      <c r="P8" s="52"/>
      <c r="Q8" s="52"/>
      <c r="R8" s="52"/>
      <c r="S8" s="53"/>
      <c r="T8" s="51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4"/>
      <c r="AG8" s="83"/>
      <c r="AH8" s="81"/>
      <c r="AI8" s="52"/>
      <c r="AJ8" s="52"/>
      <c r="AK8" s="52"/>
      <c r="AL8" s="52"/>
      <c r="AM8" s="52"/>
      <c r="AN8" s="52"/>
      <c r="AO8" s="52"/>
      <c r="AP8" s="52"/>
      <c r="AQ8" s="53"/>
      <c r="AR8" s="51"/>
      <c r="AS8" s="52"/>
      <c r="AT8" s="52"/>
      <c r="AU8" s="52"/>
      <c r="AV8" s="52"/>
      <c r="AW8" s="52"/>
      <c r="AX8" s="52"/>
      <c r="AY8" s="52"/>
      <c r="AZ8" s="54"/>
      <c r="BA8" s="79"/>
      <c r="BB8" s="62"/>
    </row>
    <row r="9" spans="1:54" ht="15" customHeight="1">
      <c r="A9" s="109">
        <v>1</v>
      </c>
      <c r="B9" s="111" t="s">
        <v>12</v>
      </c>
      <c r="C9" s="147"/>
      <c r="D9" s="113" t="s">
        <v>26</v>
      </c>
      <c r="E9" s="115">
        <v>3</v>
      </c>
      <c r="F9" s="10">
        <f>E9*25-G10</f>
        <v>64</v>
      </c>
      <c r="G9" s="10"/>
      <c r="H9" s="94">
        <f>F9+G10</f>
        <v>75</v>
      </c>
      <c r="I9" s="20"/>
      <c r="J9" s="19"/>
      <c r="K9" s="19"/>
      <c r="L9" s="19"/>
      <c r="M9" s="19"/>
      <c r="N9" s="19"/>
      <c r="O9" s="19"/>
      <c r="P9" s="19"/>
      <c r="Q9" s="19"/>
      <c r="R9" s="19"/>
      <c r="S9" s="28"/>
      <c r="T9" s="24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80"/>
      <c r="AG9" s="84"/>
      <c r="AH9" s="23"/>
      <c r="AI9" s="23"/>
      <c r="AJ9" s="23"/>
      <c r="AK9" s="23"/>
      <c r="AL9" s="23"/>
      <c r="AM9" s="23"/>
      <c r="AN9" s="23"/>
      <c r="AO9" s="23"/>
      <c r="AP9" s="23"/>
      <c r="AQ9" s="31"/>
      <c r="AR9" s="27">
        <v>10</v>
      </c>
      <c r="AS9" s="25">
        <v>10</v>
      </c>
      <c r="AT9" s="25">
        <v>6</v>
      </c>
      <c r="AU9" s="25">
        <v>6</v>
      </c>
      <c r="AV9" s="25">
        <v>6</v>
      </c>
      <c r="AW9" s="25">
        <v>6</v>
      </c>
      <c r="AX9" s="25">
        <v>6</v>
      </c>
      <c r="AY9" s="25">
        <v>6</v>
      </c>
      <c r="AZ9" s="26">
        <v>8</v>
      </c>
      <c r="BA9" s="33">
        <f aca="true" t="shared" si="0" ref="BA9:BA20">SUM(I9:AZ9)</f>
        <v>64</v>
      </c>
      <c r="BB9" s="62" t="str">
        <f>IF(BA9=F9,"ოკ","გაასწ")</f>
        <v>ოკ</v>
      </c>
    </row>
    <row r="10" spans="1:54" ht="15">
      <c r="A10" s="110"/>
      <c r="B10" s="112"/>
      <c r="C10" s="148"/>
      <c r="D10" s="114"/>
      <c r="E10" s="116"/>
      <c r="F10" s="10"/>
      <c r="G10" s="10">
        <v>11</v>
      </c>
      <c r="H10" s="94"/>
      <c r="I10" s="20"/>
      <c r="J10" s="19"/>
      <c r="K10" s="19"/>
      <c r="L10" s="19"/>
      <c r="M10" s="19"/>
      <c r="N10" s="19"/>
      <c r="O10" s="19"/>
      <c r="P10" s="19"/>
      <c r="Q10" s="19"/>
      <c r="R10" s="19"/>
      <c r="S10" s="28"/>
      <c r="T10" s="24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80"/>
      <c r="AG10" s="84"/>
      <c r="AH10" s="23"/>
      <c r="AI10" s="23"/>
      <c r="AJ10" s="23"/>
      <c r="AK10" s="23"/>
      <c r="AL10" s="23"/>
      <c r="AM10" s="23"/>
      <c r="AN10" s="23"/>
      <c r="AO10" s="23"/>
      <c r="AP10" s="23"/>
      <c r="AQ10" s="31"/>
      <c r="AR10" s="24">
        <v>2</v>
      </c>
      <c r="AS10" s="19">
        <v>2</v>
      </c>
      <c r="AT10" s="19">
        <v>2</v>
      </c>
      <c r="AU10" s="19">
        <v>1</v>
      </c>
      <c r="AV10" s="19">
        <v>1</v>
      </c>
      <c r="AW10" s="19">
        <v>1</v>
      </c>
      <c r="AX10" s="19">
        <v>1</v>
      </c>
      <c r="AY10" s="19">
        <v>1</v>
      </c>
      <c r="AZ10" s="21"/>
      <c r="BA10" s="33">
        <f t="shared" si="0"/>
        <v>11</v>
      </c>
      <c r="BB10" s="62" t="str">
        <f>IF(BA10=G10,"ოკ","გაასწ")</f>
        <v>ოკ</v>
      </c>
    </row>
    <row r="11" spans="1:54" ht="25.5" customHeight="1">
      <c r="A11" s="95">
        <v>2</v>
      </c>
      <c r="B11" s="97" t="s">
        <v>14</v>
      </c>
      <c r="C11" s="99"/>
      <c r="D11" s="101" t="s">
        <v>26</v>
      </c>
      <c r="E11" s="103">
        <v>2</v>
      </c>
      <c r="F11" s="10">
        <f>E11*25-G12</f>
        <v>47</v>
      </c>
      <c r="G11" s="10"/>
      <c r="H11" s="94">
        <f>F11+G12</f>
        <v>50</v>
      </c>
      <c r="I11" s="27">
        <v>4</v>
      </c>
      <c r="J11" s="25">
        <v>4</v>
      </c>
      <c r="K11" s="25">
        <v>4</v>
      </c>
      <c r="L11" s="25">
        <v>4</v>
      </c>
      <c r="M11" s="25">
        <v>4</v>
      </c>
      <c r="N11" s="25">
        <v>4</v>
      </c>
      <c r="O11" s="25">
        <v>4</v>
      </c>
      <c r="P11" s="25">
        <v>4</v>
      </c>
      <c r="Q11" s="25">
        <v>4</v>
      </c>
      <c r="R11" s="25">
        <v>4</v>
      </c>
      <c r="S11" s="29">
        <v>7</v>
      </c>
      <c r="T11" s="24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80"/>
      <c r="AG11" s="84"/>
      <c r="AH11" s="23"/>
      <c r="AI11" s="23"/>
      <c r="AJ11" s="23"/>
      <c r="AK11" s="23"/>
      <c r="AL11" s="23"/>
      <c r="AM11" s="23"/>
      <c r="AN11" s="23"/>
      <c r="AO11" s="23"/>
      <c r="AP11" s="23"/>
      <c r="AQ11" s="31"/>
      <c r="AR11" s="24"/>
      <c r="AS11" s="19"/>
      <c r="AT11" s="19"/>
      <c r="AU11" s="19"/>
      <c r="AV11" s="19"/>
      <c r="AW11" s="19"/>
      <c r="AX11" s="19"/>
      <c r="AY11" s="19"/>
      <c r="AZ11" s="21"/>
      <c r="BA11" s="33">
        <f t="shared" si="0"/>
        <v>47</v>
      </c>
      <c r="BB11" s="62" t="str">
        <f>IF(BA11=F11,"ოკ","გაასწ")</f>
        <v>ოკ</v>
      </c>
    </row>
    <row r="12" spans="1:54" ht="24.75" customHeight="1">
      <c r="A12" s="96"/>
      <c r="B12" s="98"/>
      <c r="C12" s="100"/>
      <c r="D12" s="102"/>
      <c r="E12" s="104"/>
      <c r="F12" s="10"/>
      <c r="G12" s="10">
        <v>3</v>
      </c>
      <c r="H12" s="94"/>
      <c r="I12" s="20"/>
      <c r="J12" s="19"/>
      <c r="K12" s="19"/>
      <c r="L12" s="19"/>
      <c r="M12" s="19"/>
      <c r="N12" s="19"/>
      <c r="O12" s="19"/>
      <c r="P12" s="19">
        <v>1</v>
      </c>
      <c r="Q12" s="19">
        <v>1</v>
      </c>
      <c r="R12" s="19">
        <v>1</v>
      </c>
      <c r="S12" s="28"/>
      <c r="T12" s="24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80"/>
      <c r="AG12" s="84"/>
      <c r="AH12" s="23"/>
      <c r="AI12" s="23"/>
      <c r="AJ12" s="23"/>
      <c r="AK12" s="23"/>
      <c r="AL12" s="23"/>
      <c r="AM12" s="23"/>
      <c r="AN12" s="23"/>
      <c r="AO12" s="23"/>
      <c r="AP12" s="23"/>
      <c r="AQ12" s="31"/>
      <c r="AR12" s="24"/>
      <c r="AS12" s="19"/>
      <c r="AT12" s="19"/>
      <c r="AU12" s="19"/>
      <c r="AV12" s="19"/>
      <c r="AW12" s="19"/>
      <c r="AX12" s="19"/>
      <c r="AY12" s="19"/>
      <c r="AZ12" s="21"/>
      <c r="BA12" s="33">
        <f t="shared" si="0"/>
        <v>3</v>
      </c>
      <c r="BB12" s="62" t="str">
        <f>IF(BA12=G12,"ოკ","გაასწ")</f>
        <v>ოკ</v>
      </c>
    </row>
    <row r="13" spans="1:54" ht="19.5" customHeight="1">
      <c r="A13" s="95">
        <v>3</v>
      </c>
      <c r="B13" s="97" t="s">
        <v>13</v>
      </c>
      <c r="C13" s="99"/>
      <c r="D13" s="101" t="s">
        <v>27</v>
      </c>
      <c r="E13" s="103">
        <v>3</v>
      </c>
      <c r="F13" s="10">
        <f>E13*25-G14</f>
        <v>67</v>
      </c>
      <c r="G13" s="10"/>
      <c r="H13" s="94">
        <f>F13+G14</f>
        <v>75</v>
      </c>
      <c r="I13" s="27">
        <v>6</v>
      </c>
      <c r="J13" s="25">
        <v>6</v>
      </c>
      <c r="K13" s="25">
        <v>6</v>
      </c>
      <c r="L13" s="25">
        <v>6</v>
      </c>
      <c r="M13" s="25">
        <v>6</v>
      </c>
      <c r="N13" s="25">
        <v>6</v>
      </c>
      <c r="O13" s="25">
        <v>6</v>
      </c>
      <c r="P13" s="25">
        <v>6</v>
      </c>
      <c r="Q13" s="25">
        <v>6</v>
      </c>
      <c r="R13" s="25">
        <v>6</v>
      </c>
      <c r="S13" s="29">
        <v>7</v>
      </c>
      <c r="T13" s="24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80"/>
      <c r="AG13" s="84"/>
      <c r="AH13" s="23"/>
      <c r="AI13" s="23"/>
      <c r="AJ13" s="23"/>
      <c r="AK13" s="23"/>
      <c r="AL13" s="23"/>
      <c r="AM13" s="23"/>
      <c r="AN13" s="23"/>
      <c r="AO13" s="23"/>
      <c r="AP13" s="23"/>
      <c r="AQ13" s="31"/>
      <c r="AR13" s="24"/>
      <c r="AS13" s="19"/>
      <c r="AT13" s="19"/>
      <c r="AU13" s="19"/>
      <c r="AV13" s="19"/>
      <c r="AW13" s="19"/>
      <c r="AX13" s="19"/>
      <c r="AY13" s="19"/>
      <c r="AZ13" s="21"/>
      <c r="BA13" s="33">
        <f t="shared" si="0"/>
        <v>67</v>
      </c>
      <c r="BB13" s="62" t="str">
        <f>IF(BA13=F13,"ოკ","გაასწ")</f>
        <v>ოკ</v>
      </c>
    </row>
    <row r="14" spans="1:54" ht="12.75" customHeight="1">
      <c r="A14" s="96"/>
      <c r="B14" s="98"/>
      <c r="C14" s="100"/>
      <c r="D14" s="102"/>
      <c r="E14" s="104"/>
      <c r="F14" s="10"/>
      <c r="G14" s="10">
        <v>8</v>
      </c>
      <c r="H14" s="94"/>
      <c r="I14" s="20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/>
      <c r="R14" s="19"/>
      <c r="S14" s="28"/>
      <c r="T14" s="24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80"/>
      <c r="AG14" s="84"/>
      <c r="AH14" s="23"/>
      <c r="AI14" s="23"/>
      <c r="AJ14" s="23"/>
      <c r="AK14" s="23"/>
      <c r="AL14" s="23"/>
      <c r="AM14" s="23"/>
      <c r="AN14" s="23"/>
      <c r="AO14" s="23"/>
      <c r="AP14" s="23"/>
      <c r="AQ14" s="31"/>
      <c r="AR14" s="24"/>
      <c r="AS14" s="19"/>
      <c r="AT14" s="19"/>
      <c r="AU14" s="19"/>
      <c r="AV14" s="19"/>
      <c r="AW14" s="19"/>
      <c r="AX14" s="19"/>
      <c r="AY14" s="19"/>
      <c r="AZ14" s="21"/>
      <c r="BA14" s="33">
        <f t="shared" si="0"/>
        <v>8</v>
      </c>
      <c r="BB14" s="62" t="str">
        <f>IF(BA14=G14,"ოკ","გაასწ")</f>
        <v>ოკ</v>
      </c>
    </row>
    <row r="15" spans="1:54" ht="15" customHeight="1">
      <c r="A15" s="109">
        <v>4</v>
      </c>
      <c r="B15" s="111" t="s">
        <v>11</v>
      </c>
      <c r="C15" s="117"/>
      <c r="D15" s="113" t="s">
        <v>26</v>
      </c>
      <c r="E15" s="115">
        <v>2</v>
      </c>
      <c r="F15" s="10">
        <f>E15*25-G16</f>
        <v>28</v>
      </c>
      <c r="G15" s="10"/>
      <c r="H15" s="94">
        <f>F15+G16</f>
        <v>50</v>
      </c>
      <c r="I15" s="20"/>
      <c r="J15" s="19"/>
      <c r="K15" s="19"/>
      <c r="L15" s="19"/>
      <c r="M15" s="19"/>
      <c r="N15" s="19"/>
      <c r="O15" s="19"/>
      <c r="P15" s="19"/>
      <c r="Q15" s="19"/>
      <c r="R15" s="19"/>
      <c r="S15" s="28"/>
      <c r="T15" s="24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80"/>
      <c r="AG15" s="84"/>
      <c r="AH15" s="23"/>
      <c r="AI15" s="23"/>
      <c r="AJ15" s="23"/>
      <c r="AK15" s="23"/>
      <c r="AL15" s="23"/>
      <c r="AM15" s="23"/>
      <c r="AN15" s="23"/>
      <c r="AO15" s="23"/>
      <c r="AP15" s="23"/>
      <c r="AQ15" s="31"/>
      <c r="AR15" s="27">
        <v>4</v>
      </c>
      <c r="AS15" s="25">
        <v>4</v>
      </c>
      <c r="AT15" s="25">
        <v>3</v>
      </c>
      <c r="AU15" s="25">
        <v>3</v>
      </c>
      <c r="AV15" s="25">
        <v>3</v>
      </c>
      <c r="AW15" s="25">
        <v>3</v>
      </c>
      <c r="AX15" s="25">
        <v>3</v>
      </c>
      <c r="AY15" s="25">
        <v>3</v>
      </c>
      <c r="AZ15" s="26">
        <v>2</v>
      </c>
      <c r="BA15" s="33">
        <f t="shared" si="0"/>
        <v>28</v>
      </c>
      <c r="BB15" s="62" t="str">
        <f>IF(BA15=F15,"ოკ","გაასწ")</f>
        <v>ოკ</v>
      </c>
    </row>
    <row r="16" spans="1:55" ht="18.75" customHeight="1">
      <c r="A16" s="110"/>
      <c r="B16" s="112"/>
      <c r="C16" s="118"/>
      <c r="D16" s="114"/>
      <c r="E16" s="116"/>
      <c r="F16" s="10"/>
      <c r="G16" s="10">
        <v>22</v>
      </c>
      <c r="H16" s="94"/>
      <c r="I16" s="20"/>
      <c r="J16" s="19"/>
      <c r="K16" s="19"/>
      <c r="L16" s="19"/>
      <c r="M16" s="19"/>
      <c r="N16" s="19"/>
      <c r="O16" s="19"/>
      <c r="P16" s="19"/>
      <c r="Q16" s="19"/>
      <c r="R16" s="19"/>
      <c r="S16" s="28"/>
      <c r="T16" s="24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80"/>
      <c r="AG16" s="84"/>
      <c r="AH16" s="23"/>
      <c r="AI16" s="23"/>
      <c r="AJ16" s="23"/>
      <c r="AK16" s="23"/>
      <c r="AL16" s="23"/>
      <c r="AM16" s="23"/>
      <c r="AN16" s="23"/>
      <c r="AO16" s="23"/>
      <c r="AP16" s="23"/>
      <c r="AQ16" s="31"/>
      <c r="AR16" s="24">
        <v>5</v>
      </c>
      <c r="AS16" s="19">
        <v>5</v>
      </c>
      <c r="AT16" s="19">
        <v>2</v>
      </c>
      <c r="AU16" s="19">
        <v>2</v>
      </c>
      <c r="AV16" s="19">
        <v>2</v>
      </c>
      <c r="AW16" s="19">
        <v>2</v>
      </c>
      <c r="AX16" s="19">
        <v>2</v>
      </c>
      <c r="AY16" s="19">
        <v>2</v>
      </c>
      <c r="AZ16" s="21"/>
      <c r="BA16" s="33">
        <f t="shared" si="0"/>
        <v>22</v>
      </c>
      <c r="BB16" s="62" t="str">
        <f>IF(BA16=G16,"ოკ","გაასწ")</f>
        <v>ოკ</v>
      </c>
      <c r="BC16" s="77"/>
    </row>
    <row r="17" spans="1:55" ht="17.25" customHeight="1">
      <c r="A17" s="119">
        <v>5</v>
      </c>
      <c r="B17" s="121" t="s">
        <v>30</v>
      </c>
      <c r="C17" s="123"/>
      <c r="D17" s="101" t="s">
        <v>26</v>
      </c>
      <c r="E17" s="103">
        <v>4</v>
      </c>
      <c r="F17" s="10">
        <f>E17*25-G18</f>
        <v>86</v>
      </c>
      <c r="G17" s="10"/>
      <c r="H17" s="94">
        <f>F17+G18</f>
        <v>100</v>
      </c>
      <c r="I17" s="27">
        <v>8</v>
      </c>
      <c r="J17" s="25">
        <v>8</v>
      </c>
      <c r="K17" s="25">
        <v>8</v>
      </c>
      <c r="L17" s="25">
        <v>8</v>
      </c>
      <c r="M17" s="25">
        <v>8</v>
      </c>
      <c r="N17" s="25">
        <v>8</v>
      </c>
      <c r="O17" s="25">
        <v>8</v>
      </c>
      <c r="P17" s="25">
        <v>8</v>
      </c>
      <c r="Q17" s="25">
        <v>8</v>
      </c>
      <c r="R17" s="25">
        <v>8</v>
      </c>
      <c r="S17" s="29">
        <v>6</v>
      </c>
      <c r="T17" s="24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80"/>
      <c r="AG17" s="84"/>
      <c r="AH17" s="23"/>
      <c r="AI17" s="23"/>
      <c r="AJ17" s="23"/>
      <c r="AK17" s="23"/>
      <c r="AL17" s="23"/>
      <c r="AM17" s="23"/>
      <c r="AN17" s="23"/>
      <c r="AO17" s="23"/>
      <c r="AP17" s="23"/>
      <c r="AQ17" s="31"/>
      <c r="AR17" s="24"/>
      <c r="AS17" s="19"/>
      <c r="AT17" s="19"/>
      <c r="AU17" s="19"/>
      <c r="AV17" s="19"/>
      <c r="AW17" s="19"/>
      <c r="AX17" s="19"/>
      <c r="AY17" s="19"/>
      <c r="AZ17" s="21"/>
      <c r="BA17" s="33">
        <f t="shared" si="0"/>
        <v>86</v>
      </c>
      <c r="BB17" s="62" t="str">
        <f>IF(BA17=F17,"ოკ","გაასწ")</f>
        <v>ოკ</v>
      </c>
      <c r="BC17" s="77"/>
    </row>
    <row r="18" spans="1:55" ht="15" customHeight="1">
      <c r="A18" s="120"/>
      <c r="B18" s="122"/>
      <c r="C18" s="124"/>
      <c r="D18" s="102"/>
      <c r="E18" s="104"/>
      <c r="F18" s="10"/>
      <c r="G18" s="10">
        <v>14</v>
      </c>
      <c r="H18" s="94"/>
      <c r="I18" s="20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2</v>
      </c>
      <c r="P18" s="19">
        <v>2</v>
      </c>
      <c r="Q18" s="19">
        <v>2</v>
      </c>
      <c r="R18" s="19">
        <v>2</v>
      </c>
      <c r="S18" s="28"/>
      <c r="T18" s="24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80"/>
      <c r="AG18" s="84"/>
      <c r="AH18" s="23"/>
      <c r="AI18" s="23"/>
      <c r="AJ18" s="23"/>
      <c r="AK18" s="23"/>
      <c r="AL18" s="23"/>
      <c r="AM18" s="23"/>
      <c r="AN18" s="23"/>
      <c r="AO18" s="23"/>
      <c r="AP18" s="23"/>
      <c r="AQ18" s="31"/>
      <c r="AR18" s="24"/>
      <c r="AS18" s="19"/>
      <c r="AT18" s="19"/>
      <c r="AU18" s="19"/>
      <c r="AV18" s="19"/>
      <c r="AW18" s="19"/>
      <c r="AX18" s="19"/>
      <c r="AY18" s="19"/>
      <c r="AZ18" s="21"/>
      <c r="BA18" s="33">
        <f t="shared" si="0"/>
        <v>14</v>
      </c>
      <c r="BB18" s="62" t="str">
        <f>IF(BA18=G18,"ოკ","გაასწ")</f>
        <v>ოკ</v>
      </c>
      <c r="BC18" s="77"/>
    </row>
    <row r="19" spans="1:55" ht="15" customHeight="1">
      <c r="A19" s="109">
        <v>6</v>
      </c>
      <c r="B19" s="111" t="s">
        <v>32</v>
      </c>
      <c r="C19" s="117"/>
      <c r="D19" s="113" t="s">
        <v>26</v>
      </c>
      <c r="E19" s="115">
        <v>3</v>
      </c>
      <c r="F19" s="10">
        <f>E19*25-G20</f>
        <v>54</v>
      </c>
      <c r="G19" s="10"/>
      <c r="H19" s="94">
        <f>F19+G20</f>
        <v>75</v>
      </c>
      <c r="I19" s="20"/>
      <c r="J19" s="19"/>
      <c r="K19" s="19"/>
      <c r="L19" s="19"/>
      <c r="M19" s="19"/>
      <c r="N19" s="19"/>
      <c r="O19" s="19"/>
      <c r="P19" s="19"/>
      <c r="Q19" s="19"/>
      <c r="R19" s="19"/>
      <c r="S19" s="28"/>
      <c r="T19" s="24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80"/>
      <c r="AG19" s="84"/>
      <c r="AH19" s="23"/>
      <c r="AI19" s="23"/>
      <c r="AJ19" s="23"/>
      <c r="AK19" s="23"/>
      <c r="AL19" s="23"/>
      <c r="AM19" s="23"/>
      <c r="AN19" s="23"/>
      <c r="AO19" s="23"/>
      <c r="AP19" s="23"/>
      <c r="AQ19" s="31"/>
      <c r="AR19" s="27">
        <v>10</v>
      </c>
      <c r="AS19" s="25">
        <v>10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  <c r="AY19" s="25">
        <v>5</v>
      </c>
      <c r="AZ19" s="26">
        <v>4</v>
      </c>
      <c r="BA19" s="33">
        <f t="shared" si="0"/>
        <v>54</v>
      </c>
      <c r="BB19" s="62" t="str">
        <f>IF(BA19=F19,"ოკ","გაასწ")</f>
        <v>ოკ</v>
      </c>
      <c r="BC19" s="77"/>
    </row>
    <row r="20" spans="1:55" ht="32.25" customHeight="1">
      <c r="A20" s="110"/>
      <c r="B20" s="112"/>
      <c r="C20" s="118"/>
      <c r="D20" s="114"/>
      <c r="E20" s="116"/>
      <c r="F20" s="10"/>
      <c r="G20" s="10">
        <v>21</v>
      </c>
      <c r="H20" s="94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28"/>
      <c r="T20" s="2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80"/>
      <c r="AG20" s="84"/>
      <c r="AH20" s="23"/>
      <c r="AI20" s="23"/>
      <c r="AJ20" s="23"/>
      <c r="AK20" s="23"/>
      <c r="AL20" s="23"/>
      <c r="AM20" s="23"/>
      <c r="AN20" s="23"/>
      <c r="AO20" s="23"/>
      <c r="AP20" s="23"/>
      <c r="AQ20" s="31"/>
      <c r="AR20" s="24">
        <v>8</v>
      </c>
      <c r="AS20" s="19">
        <v>8</v>
      </c>
      <c r="AT20" s="19"/>
      <c r="AU20" s="19"/>
      <c r="AV20" s="19">
        <v>1</v>
      </c>
      <c r="AW20" s="19">
        <v>1</v>
      </c>
      <c r="AX20" s="19">
        <v>1</v>
      </c>
      <c r="AY20" s="19">
        <v>1</v>
      </c>
      <c r="AZ20" s="21">
        <v>1</v>
      </c>
      <c r="BA20" s="33">
        <f t="shared" si="0"/>
        <v>21</v>
      </c>
      <c r="BB20" s="62" t="str">
        <f>IF(BA20=G20,"ოკ","გაასწ")</f>
        <v>ოკ</v>
      </c>
      <c r="BC20" s="77"/>
    </row>
    <row r="21" spans="1:55" ht="15" customHeight="1">
      <c r="A21" s="6"/>
      <c r="B21" s="67" t="s">
        <v>1</v>
      </c>
      <c r="C21" s="69"/>
      <c r="D21" s="72"/>
      <c r="E21" s="7"/>
      <c r="F21" s="8"/>
      <c r="G21" s="8"/>
      <c r="H21" s="49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 s="30"/>
      <c r="T21" s="1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7"/>
      <c r="AG21" s="85"/>
      <c r="AH21" s="22"/>
      <c r="AI21" s="22"/>
      <c r="AJ21" s="22"/>
      <c r="AK21" s="22"/>
      <c r="AL21" s="22"/>
      <c r="AM21" s="22"/>
      <c r="AN21" s="22"/>
      <c r="AO21" s="22"/>
      <c r="AP21" s="22"/>
      <c r="AQ21" s="30"/>
      <c r="AR21" s="18"/>
      <c r="AS21" s="22"/>
      <c r="AT21" s="22"/>
      <c r="AU21" s="22"/>
      <c r="AV21" s="22"/>
      <c r="AW21" s="22"/>
      <c r="AX21" s="22"/>
      <c r="AY21" s="22"/>
      <c r="AZ21" s="17"/>
      <c r="BA21" s="34"/>
      <c r="BB21" s="62"/>
      <c r="BC21" s="77"/>
    </row>
    <row r="22" spans="1:55" ht="27" customHeight="1">
      <c r="A22" s="95">
        <v>7</v>
      </c>
      <c r="B22" s="97" t="s">
        <v>16</v>
      </c>
      <c r="C22" s="99"/>
      <c r="D22" s="136" t="s">
        <v>27</v>
      </c>
      <c r="E22" s="103">
        <v>7</v>
      </c>
      <c r="F22" s="10">
        <f>E22*25-G23</f>
        <v>151</v>
      </c>
      <c r="G22" s="10"/>
      <c r="H22" s="94">
        <f>F22+G23</f>
        <v>175</v>
      </c>
      <c r="I22" s="27">
        <v>14</v>
      </c>
      <c r="J22" s="25">
        <v>14</v>
      </c>
      <c r="K22" s="25">
        <v>14</v>
      </c>
      <c r="L22" s="25">
        <v>14</v>
      </c>
      <c r="M22" s="25">
        <v>14</v>
      </c>
      <c r="N22" s="25">
        <v>14</v>
      </c>
      <c r="O22" s="25">
        <v>14</v>
      </c>
      <c r="P22" s="25">
        <v>14</v>
      </c>
      <c r="Q22" s="25">
        <v>14</v>
      </c>
      <c r="R22" s="25">
        <v>14</v>
      </c>
      <c r="S22" s="29">
        <v>11</v>
      </c>
      <c r="T22" s="24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80"/>
      <c r="AG22" s="84"/>
      <c r="AH22" s="19"/>
      <c r="AI22" s="19"/>
      <c r="AJ22" s="19"/>
      <c r="AK22" s="19"/>
      <c r="AL22" s="19"/>
      <c r="AM22" s="19"/>
      <c r="AN22" s="19"/>
      <c r="AO22" s="19"/>
      <c r="AP22" s="19"/>
      <c r="AQ22" s="28"/>
      <c r="AR22" s="24"/>
      <c r="AS22" s="19"/>
      <c r="AT22" s="19"/>
      <c r="AU22" s="19"/>
      <c r="AV22" s="19"/>
      <c r="AW22" s="19"/>
      <c r="AX22" s="19"/>
      <c r="AY22" s="19"/>
      <c r="AZ22" s="21"/>
      <c r="BA22" s="33">
        <f aca="true" t="shared" si="1" ref="BA22:BA37">SUM(I22:AZ22)</f>
        <v>151</v>
      </c>
      <c r="BB22" s="62" t="str">
        <f>IF(BA22=F22,"ოკ","გაასწ")</f>
        <v>ოკ</v>
      </c>
      <c r="BC22" s="77"/>
    </row>
    <row r="23" spans="1:55" ht="25.5" customHeight="1">
      <c r="A23" s="96"/>
      <c r="B23" s="98"/>
      <c r="C23" s="100"/>
      <c r="D23" s="137"/>
      <c r="E23" s="104"/>
      <c r="F23" s="10"/>
      <c r="G23" s="10">
        <v>24</v>
      </c>
      <c r="H23" s="94"/>
      <c r="I23" s="20">
        <v>2</v>
      </c>
      <c r="J23" s="19">
        <v>2</v>
      </c>
      <c r="K23" s="19">
        <v>2</v>
      </c>
      <c r="L23" s="19">
        <v>2</v>
      </c>
      <c r="M23" s="19">
        <v>2</v>
      </c>
      <c r="N23" s="19">
        <v>2</v>
      </c>
      <c r="O23" s="19">
        <v>2</v>
      </c>
      <c r="P23" s="19">
        <v>2</v>
      </c>
      <c r="Q23" s="19">
        <v>2</v>
      </c>
      <c r="R23" s="19">
        <v>2</v>
      </c>
      <c r="S23" s="28">
        <v>4</v>
      </c>
      <c r="T23" s="24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80"/>
      <c r="AG23" s="84"/>
      <c r="AH23" s="19"/>
      <c r="AI23" s="19"/>
      <c r="AJ23" s="19"/>
      <c r="AK23" s="19"/>
      <c r="AL23" s="19"/>
      <c r="AM23" s="19"/>
      <c r="AN23" s="19"/>
      <c r="AO23" s="19"/>
      <c r="AP23" s="19"/>
      <c r="AQ23" s="28"/>
      <c r="AR23" s="24"/>
      <c r="AS23" s="19"/>
      <c r="AT23" s="19"/>
      <c r="AU23" s="19"/>
      <c r="AV23" s="19"/>
      <c r="AW23" s="19"/>
      <c r="AX23" s="19"/>
      <c r="AY23" s="19"/>
      <c r="AZ23" s="21"/>
      <c r="BA23" s="33">
        <f t="shared" si="1"/>
        <v>24</v>
      </c>
      <c r="BB23" s="62" t="str">
        <f>IF(BA23=G23,"ოკ","გაასწ")</f>
        <v>ოკ</v>
      </c>
      <c r="BC23" s="77"/>
    </row>
    <row r="24" spans="1:55" ht="27" customHeight="1">
      <c r="A24" s="109">
        <v>8</v>
      </c>
      <c r="B24" s="125" t="s">
        <v>17</v>
      </c>
      <c r="C24" s="117"/>
      <c r="D24" s="113" t="s">
        <v>27</v>
      </c>
      <c r="E24" s="115">
        <v>6</v>
      </c>
      <c r="F24" s="10">
        <f>E24*25-G25</f>
        <v>121</v>
      </c>
      <c r="G24" s="10"/>
      <c r="H24" s="94">
        <f>F24+G25</f>
        <v>150</v>
      </c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28"/>
      <c r="T24" s="27">
        <v>9</v>
      </c>
      <c r="U24" s="25">
        <v>9</v>
      </c>
      <c r="V24" s="25">
        <v>9</v>
      </c>
      <c r="W24" s="25">
        <v>9</v>
      </c>
      <c r="X24" s="25">
        <v>9</v>
      </c>
      <c r="Y24" s="25">
        <v>9</v>
      </c>
      <c r="Z24" s="25">
        <v>9</v>
      </c>
      <c r="AA24" s="25">
        <v>9</v>
      </c>
      <c r="AB24" s="25">
        <v>9</v>
      </c>
      <c r="AC24" s="25">
        <v>9</v>
      </c>
      <c r="AD24" s="25">
        <v>9</v>
      </c>
      <c r="AE24" s="25">
        <v>9</v>
      </c>
      <c r="AF24" s="26">
        <v>13</v>
      </c>
      <c r="AG24" s="84"/>
      <c r="AH24" s="23"/>
      <c r="AI24" s="23"/>
      <c r="AJ24" s="23"/>
      <c r="AK24" s="23"/>
      <c r="AL24" s="23"/>
      <c r="AM24" s="23"/>
      <c r="AN24" s="23"/>
      <c r="AO24" s="23"/>
      <c r="AP24" s="23"/>
      <c r="AQ24" s="31"/>
      <c r="AR24" s="24"/>
      <c r="AS24" s="23"/>
      <c r="AT24" s="19"/>
      <c r="AU24" s="19"/>
      <c r="AV24" s="19"/>
      <c r="AW24" s="19"/>
      <c r="AX24" s="19"/>
      <c r="AY24" s="19"/>
      <c r="AZ24" s="21"/>
      <c r="BA24" s="33">
        <f t="shared" si="1"/>
        <v>121</v>
      </c>
      <c r="BB24" s="62" t="str">
        <f>IF(BA24=F24,"ოკ","გაასწ")</f>
        <v>ოკ</v>
      </c>
      <c r="BC24" s="77"/>
    </row>
    <row r="25" spans="1:55" ht="15">
      <c r="A25" s="110"/>
      <c r="B25" s="126"/>
      <c r="C25" s="118"/>
      <c r="D25" s="114"/>
      <c r="E25" s="116"/>
      <c r="F25" s="10"/>
      <c r="G25" s="10">
        <v>29</v>
      </c>
      <c r="H25" s="94"/>
      <c r="I25" s="20"/>
      <c r="J25" s="19"/>
      <c r="K25" s="19"/>
      <c r="L25" s="19"/>
      <c r="M25" s="19"/>
      <c r="N25" s="19"/>
      <c r="O25" s="19"/>
      <c r="P25" s="19"/>
      <c r="Q25" s="19"/>
      <c r="R25" s="19"/>
      <c r="S25" s="28"/>
      <c r="T25" s="20">
        <v>2</v>
      </c>
      <c r="U25" s="19">
        <v>2</v>
      </c>
      <c r="V25" s="19">
        <v>2</v>
      </c>
      <c r="W25" s="19">
        <v>2</v>
      </c>
      <c r="X25" s="19">
        <v>2</v>
      </c>
      <c r="Y25" s="19">
        <v>2</v>
      </c>
      <c r="Z25" s="19">
        <v>2</v>
      </c>
      <c r="AA25" s="19">
        <v>2</v>
      </c>
      <c r="AB25" s="19">
        <v>2</v>
      </c>
      <c r="AC25" s="19">
        <v>2</v>
      </c>
      <c r="AD25" s="19">
        <v>2</v>
      </c>
      <c r="AE25" s="19">
        <v>2</v>
      </c>
      <c r="AF25" s="21">
        <v>5</v>
      </c>
      <c r="AG25" s="84"/>
      <c r="AH25" s="23"/>
      <c r="AI25" s="23"/>
      <c r="AJ25" s="23"/>
      <c r="AK25" s="23"/>
      <c r="AL25" s="23"/>
      <c r="AM25" s="23"/>
      <c r="AN25" s="23"/>
      <c r="AO25" s="23"/>
      <c r="AP25" s="23"/>
      <c r="AQ25" s="31"/>
      <c r="AR25" s="24"/>
      <c r="AS25" s="23"/>
      <c r="AT25" s="19"/>
      <c r="AU25" s="19"/>
      <c r="AV25" s="19"/>
      <c r="AW25" s="19"/>
      <c r="AX25" s="19"/>
      <c r="AY25" s="19"/>
      <c r="AZ25" s="21"/>
      <c r="BA25" s="33">
        <f t="shared" si="1"/>
        <v>29</v>
      </c>
      <c r="BB25" s="62" t="str">
        <f>IF(BA25=G25,"ოკ","გაასწ")</f>
        <v>ოკ</v>
      </c>
      <c r="BC25" s="77"/>
    </row>
    <row r="26" spans="1:55" ht="29.25" customHeight="1">
      <c r="A26" s="109">
        <v>9</v>
      </c>
      <c r="B26" s="125" t="s">
        <v>18</v>
      </c>
      <c r="C26" s="117"/>
      <c r="D26" s="113" t="s">
        <v>27</v>
      </c>
      <c r="E26" s="115">
        <v>7</v>
      </c>
      <c r="F26" s="10">
        <f>E26*25-G27</f>
        <v>141</v>
      </c>
      <c r="G26" s="10"/>
      <c r="H26" s="94">
        <f>F26+G27</f>
        <v>175</v>
      </c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28"/>
      <c r="T26" s="27">
        <v>6</v>
      </c>
      <c r="U26" s="27">
        <v>6</v>
      </c>
      <c r="V26" s="27">
        <v>6</v>
      </c>
      <c r="W26" s="27">
        <v>6</v>
      </c>
      <c r="X26" s="27">
        <v>6</v>
      </c>
      <c r="Y26" s="27">
        <v>6</v>
      </c>
      <c r="Z26" s="27">
        <v>6</v>
      </c>
      <c r="AA26" s="27">
        <v>6</v>
      </c>
      <c r="AB26" s="27">
        <v>6</v>
      </c>
      <c r="AC26" s="27">
        <v>6</v>
      </c>
      <c r="AD26" s="27">
        <v>6</v>
      </c>
      <c r="AE26" s="27">
        <v>6</v>
      </c>
      <c r="AF26" s="78">
        <v>6</v>
      </c>
      <c r="AG26" s="84"/>
      <c r="AH26" s="25">
        <v>6</v>
      </c>
      <c r="AI26" s="27">
        <v>6</v>
      </c>
      <c r="AJ26" s="27">
        <v>6</v>
      </c>
      <c r="AK26" s="27">
        <v>6</v>
      </c>
      <c r="AL26" s="27">
        <v>6</v>
      </c>
      <c r="AM26" s="27">
        <v>6</v>
      </c>
      <c r="AN26" s="27">
        <v>6</v>
      </c>
      <c r="AO26" s="27">
        <v>7</v>
      </c>
      <c r="AP26" s="27">
        <v>7</v>
      </c>
      <c r="AQ26" s="27">
        <v>7</v>
      </c>
      <c r="AR26" s="24"/>
      <c r="AS26" s="23"/>
      <c r="AT26" s="19"/>
      <c r="AU26" s="19"/>
      <c r="AV26" s="19"/>
      <c r="AW26" s="19"/>
      <c r="AX26" s="19"/>
      <c r="AY26" s="19"/>
      <c r="AZ26" s="21"/>
      <c r="BA26" s="33">
        <f t="shared" si="1"/>
        <v>141</v>
      </c>
      <c r="BB26" s="62" t="str">
        <f>IF(BA26=F26,"ოკ","გაასწ")</f>
        <v>ოკ</v>
      </c>
      <c r="BC26" s="77"/>
    </row>
    <row r="27" spans="1:54" ht="15">
      <c r="A27" s="110"/>
      <c r="B27" s="126"/>
      <c r="C27" s="118"/>
      <c r="D27" s="114"/>
      <c r="E27" s="116"/>
      <c r="F27" s="10"/>
      <c r="G27" s="10">
        <v>34</v>
      </c>
      <c r="H27" s="94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28"/>
      <c r="T27" s="20"/>
      <c r="U27" s="19">
        <v>3</v>
      </c>
      <c r="V27" s="19"/>
      <c r="W27" s="19">
        <v>3</v>
      </c>
      <c r="X27" s="19"/>
      <c r="Y27" s="19">
        <v>3</v>
      </c>
      <c r="Z27" s="19">
        <v>3</v>
      </c>
      <c r="AA27" s="19">
        <v>3</v>
      </c>
      <c r="AB27" s="19">
        <v>3</v>
      </c>
      <c r="AC27" s="19">
        <v>3</v>
      </c>
      <c r="AD27" s="19">
        <v>3</v>
      </c>
      <c r="AE27" s="19">
        <v>1</v>
      </c>
      <c r="AF27" s="21"/>
      <c r="AG27" s="84"/>
      <c r="AH27" s="23">
        <v>3</v>
      </c>
      <c r="AI27" s="23"/>
      <c r="AJ27" s="23">
        <v>3</v>
      </c>
      <c r="AK27" s="23"/>
      <c r="AL27" s="23">
        <v>3</v>
      </c>
      <c r="AM27" s="23"/>
      <c r="AN27" s="23"/>
      <c r="AO27" s="23"/>
      <c r="AP27" s="23"/>
      <c r="AQ27" s="31"/>
      <c r="AR27" s="24"/>
      <c r="AS27" s="23"/>
      <c r="AT27" s="19"/>
      <c r="AU27" s="19"/>
      <c r="AV27" s="19"/>
      <c r="AW27" s="19"/>
      <c r="AX27" s="19"/>
      <c r="AY27" s="19"/>
      <c r="AZ27" s="21"/>
      <c r="BA27" s="33">
        <f t="shared" si="1"/>
        <v>34</v>
      </c>
      <c r="BB27" s="62" t="str">
        <f>IF(BA27=G27,"ოკ","გაასწ")</f>
        <v>ოკ</v>
      </c>
    </row>
    <row r="28" spans="1:54" ht="33.75" customHeight="1">
      <c r="A28" s="119">
        <v>10</v>
      </c>
      <c r="B28" s="97" t="s">
        <v>19</v>
      </c>
      <c r="C28" s="99"/>
      <c r="D28" s="101" t="s">
        <v>27</v>
      </c>
      <c r="E28" s="103">
        <v>1</v>
      </c>
      <c r="F28" s="10">
        <f>E28*25-G29</f>
        <v>24</v>
      </c>
      <c r="G28" s="10"/>
      <c r="H28" s="94">
        <f>F28+G29</f>
        <v>25</v>
      </c>
      <c r="I28" s="27">
        <v>2</v>
      </c>
      <c r="J28" s="25">
        <v>2</v>
      </c>
      <c r="K28" s="25">
        <v>2</v>
      </c>
      <c r="L28" s="25">
        <v>2</v>
      </c>
      <c r="M28" s="25">
        <v>2</v>
      </c>
      <c r="N28" s="25">
        <v>2</v>
      </c>
      <c r="O28" s="25">
        <v>2</v>
      </c>
      <c r="P28" s="25">
        <v>2</v>
      </c>
      <c r="Q28" s="25">
        <v>2</v>
      </c>
      <c r="R28" s="25">
        <v>2</v>
      </c>
      <c r="S28" s="29">
        <v>4</v>
      </c>
      <c r="T28" s="20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1"/>
      <c r="AG28" s="84"/>
      <c r="AH28" s="23"/>
      <c r="AI28" s="23"/>
      <c r="AJ28" s="23"/>
      <c r="AK28" s="23"/>
      <c r="AL28" s="23"/>
      <c r="AM28" s="23"/>
      <c r="AN28" s="23"/>
      <c r="AO28" s="23"/>
      <c r="AP28" s="23"/>
      <c r="AQ28" s="31"/>
      <c r="AR28" s="24"/>
      <c r="AS28" s="23"/>
      <c r="AT28" s="19"/>
      <c r="AU28" s="19"/>
      <c r="AV28" s="19"/>
      <c r="AW28" s="19"/>
      <c r="AX28" s="19"/>
      <c r="AY28" s="19"/>
      <c r="AZ28" s="21"/>
      <c r="BA28" s="33">
        <f t="shared" si="1"/>
        <v>24</v>
      </c>
      <c r="BB28" s="62" t="str">
        <f>IF(BA28=F28,"ოკ","გაასწ")</f>
        <v>ოკ</v>
      </c>
    </row>
    <row r="29" spans="1:54" ht="15">
      <c r="A29" s="120"/>
      <c r="B29" s="98"/>
      <c r="C29" s="100"/>
      <c r="D29" s="102"/>
      <c r="E29" s="104"/>
      <c r="F29" s="10"/>
      <c r="G29" s="10">
        <v>1</v>
      </c>
      <c r="H29" s="94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28">
        <v>1</v>
      </c>
      <c r="T29" s="20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/>
      <c r="AG29" s="84"/>
      <c r="AH29" s="23"/>
      <c r="AI29" s="23"/>
      <c r="AJ29" s="23"/>
      <c r="AK29" s="23"/>
      <c r="AL29" s="23"/>
      <c r="AM29" s="23"/>
      <c r="AN29" s="23"/>
      <c r="AO29" s="23"/>
      <c r="AP29" s="23"/>
      <c r="AQ29" s="31"/>
      <c r="AR29" s="24"/>
      <c r="AS29" s="23"/>
      <c r="AT29" s="19"/>
      <c r="AU29" s="19"/>
      <c r="AV29" s="19"/>
      <c r="AW29" s="19"/>
      <c r="AX29" s="19"/>
      <c r="AY29" s="19"/>
      <c r="AZ29" s="21"/>
      <c r="BA29" s="33">
        <f t="shared" si="1"/>
        <v>1</v>
      </c>
      <c r="BB29" s="62" t="str">
        <f>IF(BA29=G29,"ოკ","გაასწ")</f>
        <v>ოკ</v>
      </c>
    </row>
    <row r="30" spans="1:54" ht="21.75" customHeight="1">
      <c r="A30" s="109">
        <v>11</v>
      </c>
      <c r="B30" s="125" t="s">
        <v>20</v>
      </c>
      <c r="C30" s="129" t="s">
        <v>24</v>
      </c>
      <c r="D30" s="113" t="s">
        <v>27</v>
      </c>
      <c r="E30" s="115">
        <v>6</v>
      </c>
      <c r="F30" s="10">
        <f>E30*25-G31</f>
        <v>100</v>
      </c>
      <c r="G30" s="10"/>
      <c r="H30" s="94">
        <f>F30+G31</f>
        <v>150</v>
      </c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28"/>
      <c r="T30" s="20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1"/>
      <c r="AG30" s="84"/>
      <c r="AH30" s="23"/>
      <c r="AI30" s="23"/>
      <c r="AJ30" s="23"/>
      <c r="AK30" s="23"/>
      <c r="AL30" s="23"/>
      <c r="AM30" s="23"/>
      <c r="AN30" s="23"/>
      <c r="AO30" s="23"/>
      <c r="AP30" s="23"/>
      <c r="AQ30" s="31"/>
      <c r="AR30" s="24"/>
      <c r="AS30" s="23"/>
      <c r="AT30" s="25">
        <v>14</v>
      </c>
      <c r="AU30" s="25">
        <v>14</v>
      </c>
      <c r="AV30" s="25">
        <v>14</v>
      </c>
      <c r="AW30" s="25">
        <v>14</v>
      </c>
      <c r="AX30" s="25">
        <v>14</v>
      </c>
      <c r="AY30" s="25">
        <v>14</v>
      </c>
      <c r="AZ30" s="26">
        <v>16</v>
      </c>
      <c r="BA30" s="33">
        <f t="shared" si="1"/>
        <v>100</v>
      </c>
      <c r="BB30" s="62" t="str">
        <f>IF(BA30=F30,"ოკ","გაასწ")</f>
        <v>ოკ</v>
      </c>
    </row>
    <row r="31" spans="1:54" ht="21.75" customHeight="1">
      <c r="A31" s="110"/>
      <c r="B31" s="126"/>
      <c r="C31" s="130"/>
      <c r="D31" s="114"/>
      <c r="E31" s="116"/>
      <c r="F31" s="10"/>
      <c r="G31" s="10">
        <v>50</v>
      </c>
      <c r="H31" s="94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28"/>
      <c r="T31" s="20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1"/>
      <c r="AG31" s="84"/>
      <c r="AH31" s="23"/>
      <c r="AI31" s="23"/>
      <c r="AJ31" s="23"/>
      <c r="AK31" s="23"/>
      <c r="AL31" s="23"/>
      <c r="AM31" s="23"/>
      <c r="AN31" s="23"/>
      <c r="AO31" s="23"/>
      <c r="AP31" s="23"/>
      <c r="AQ31" s="31"/>
      <c r="AR31" s="24"/>
      <c r="AS31" s="23"/>
      <c r="AT31" s="19">
        <v>7</v>
      </c>
      <c r="AU31" s="19">
        <v>7</v>
      </c>
      <c r="AV31" s="19">
        <v>7</v>
      </c>
      <c r="AW31" s="19">
        <v>7</v>
      </c>
      <c r="AX31" s="19">
        <v>7</v>
      </c>
      <c r="AY31" s="19">
        <v>7</v>
      </c>
      <c r="AZ31" s="21">
        <v>8</v>
      </c>
      <c r="BA31" s="33">
        <f t="shared" si="1"/>
        <v>50</v>
      </c>
      <c r="BB31" s="62" t="str">
        <f>IF(BA31=G31,"ოკ","გაასწ")</f>
        <v>ოკ</v>
      </c>
    </row>
    <row r="32" spans="1:54" ht="34.5" customHeight="1">
      <c r="A32" s="109">
        <v>12</v>
      </c>
      <c r="B32" s="125" t="s">
        <v>21</v>
      </c>
      <c r="C32" s="117"/>
      <c r="D32" s="113" t="s">
        <v>27</v>
      </c>
      <c r="E32" s="115">
        <v>7</v>
      </c>
      <c r="F32" s="10">
        <f>E32*25-G33</f>
        <v>143</v>
      </c>
      <c r="G32" s="10"/>
      <c r="H32" s="94">
        <f>F32+G33</f>
        <v>175</v>
      </c>
      <c r="I32" s="20"/>
      <c r="J32" s="19"/>
      <c r="K32" s="19"/>
      <c r="L32" s="19"/>
      <c r="M32" s="19"/>
      <c r="N32" s="19"/>
      <c r="O32" s="19"/>
      <c r="P32" s="19"/>
      <c r="Q32" s="19"/>
      <c r="R32" s="19"/>
      <c r="S32" s="28"/>
      <c r="T32" s="27">
        <v>6</v>
      </c>
      <c r="U32" s="27">
        <v>6</v>
      </c>
      <c r="V32" s="27">
        <v>6</v>
      </c>
      <c r="W32" s="27">
        <v>6</v>
      </c>
      <c r="X32" s="27">
        <v>6</v>
      </c>
      <c r="Y32" s="27">
        <v>6</v>
      </c>
      <c r="Z32" s="27">
        <v>6</v>
      </c>
      <c r="AA32" s="27">
        <v>6</v>
      </c>
      <c r="AB32" s="27">
        <v>6</v>
      </c>
      <c r="AC32" s="27">
        <v>6</v>
      </c>
      <c r="AD32" s="27">
        <v>6</v>
      </c>
      <c r="AE32" s="27">
        <v>6</v>
      </c>
      <c r="AF32" s="78">
        <v>6</v>
      </c>
      <c r="AG32" s="84"/>
      <c r="AH32" s="25">
        <v>6</v>
      </c>
      <c r="AI32" s="27">
        <v>6</v>
      </c>
      <c r="AJ32" s="27">
        <v>6</v>
      </c>
      <c r="AK32" s="27">
        <v>6</v>
      </c>
      <c r="AL32" s="27">
        <v>6</v>
      </c>
      <c r="AM32" s="27">
        <v>7</v>
      </c>
      <c r="AN32" s="27">
        <v>7</v>
      </c>
      <c r="AO32" s="27">
        <v>7</v>
      </c>
      <c r="AP32" s="27">
        <v>7</v>
      </c>
      <c r="AQ32" s="27">
        <v>7</v>
      </c>
      <c r="AR32" s="24"/>
      <c r="AS32" s="19"/>
      <c r="AT32" s="19"/>
      <c r="AU32" s="19"/>
      <c r="AV32" s="19"/>
      <c r="AW32" s="19"/>
      <c r="AX32" s="19"/>
      <c r="AY32" s="19"/>
      <c r="AZ32" s="21"/>
      <c r="BA32" s="33">
        <f t="shared" si="1"/>
        <v>143</v>
      </c>
      <c r="BB32" s="62" t="str">
        <f>IF(BA32=F32,"ოკ","გაასწ")</f>
        <v>ოკ</v>
      </c>
    </row>
    <row r="33" spans="1:54" ht="21" customHeight="1">
      <c r="A33" s="110"/>
      <c r="B33" s="126"/>
      <c r="C33" s="118"/>
      <c r="D33" s="114"/>
      <c r="E33" s="116"/>
      <c r="F33" s="10"/>
      <c r="G33" s="10">
        <v>32</v>
      </c>
      <c r="H33" s="94"/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28"/>
      <c r="T33" s="20">
        <v>1</v>
      </c>
      <c r="U33" s="19"/>
      <c r="V33" s="19"/>
      <c r="W33" s="19">
        <v>1</v>
      </c>
      <c r="X33" s="19"/>
      <c r="Y33" s="19"/>
      <c r="Z33" s="19">
        <v>1</v>
      </c>
      <c r="AA33" s="19"/>
      <c r="AB33" s="19"/>
      <c r="AC33" s="19">
        <v>1</v>
      </c>
      <c r="AD33" s="19"/>
      <c r="AE33" s="19"/>
      <c r="AF33" s="21">
        <v>1</v>
      </c>
      <c r="AG33" s="84"/>
      <c r="AH33" s="19">
        <v>3</v>
      </c>
      <c r="AI33" s="19">
        <v>3</v>
      </c>
      <c r="AJ33" s="19">
        <v>3</v>
      </c>
      <c r="AK33" s="19">
        <v>3</v>
      </c>
      <c r="AL33" s="19">
        <v>3</v>
      </c>
      <c r="AM33" s="19">
        <v>3</v>
      </c>
      <c r="AN33" s="19">
        <v>3</v>
      </c>
      <c r="AO33" s="19">
        <v>3</v>
      </c>
      <c r="AP33" s="19">
        <v>3</v>
      </c>
      <c r="AQ33" s="28"/>
      <c r="AR33" s="24"/>
      <c r="AS33" s="19"/>
      <c r="AT33" s="19"/>
      <c r="AU33" s="19"/>
      <c r="AV33" s="19"/>
      <c r="AW33" s="19"/>
      <c r="AX33" s="19"/>
      <c r="AY33" s="19"/>
      <c r="AZ33" s="21"/>
      <c r="BA33" s="33">
        <f t="shared" si="1"/>
        <v>32</v>
      </c>
      <c r="BB33" s="62" t="str">
        <f>IF(BA33=G33,"ოკ","გაასწ")</f>
        <v>ოკ</v>
      </c>
    </row>
    <row r="34" spans="1:54" ht="26.25" customHeight="1">
      <c r="A34" s="109">
        <v>13</v>
      </c>
      <c r="B34" s="125" t="s">
        <v>22</v>
      </c>
      <c r="C34" s="117"/>
      <c r="D34" s="113" t="s">
        <v>27</v>
      </c>
      <c r="E34" s="115">
        <v>4</v>
      </c>
      <c r="F34" s="10">
        <f>E34*25-G35</f>
        <v>72</v>
      </c>
      <c r="G34" s="10"/>
      <c r="H34" s="94">
        <f>F34+G35</f>
        <v>100</v>
      </c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28"/>
      <c r="T34" s="2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1"/>
      <c r="AG34" s="84"/>
      <c r="AH34" s="25">
        <v>7</v>
      </c>
      <c r="AI34" s="25">
        <v>7</v>
      </c>
      <c r="AJ34" s="25">
        <v>7</v>
      </c>
      <c r="AK34" s="25">
        <v>7</v>
      </c>
      <c r="AL34" s="25">
        <v>7</v>
      </c>
      <c r="AM34" s="25">
        <v>7</v>
      </c>
      <c r="AN34" s="25">
        <v>7</v>
      </c>
      <c r="AO34" s="25">
        <v>7</v>
      </c>
      <c r="AP34" s="25">
        <v>7</v>
      </c>
      <c r="AQ34" s="29">
        <v>9</v>
      </c>
      <c r="AR34" s="24"/>
      <c r="AS34" s="19"/>
      <c r="AT34" s="19"/>
      <c r="AU34" s="19"/>
      <c r="AV34" s="19"/>
      <c r="AW34" s="19"/>
      <c r="AX34" s="19"/>
      <c r="AY34" s="19"/>
      <c r="AZ34" s="21"/>
      <c r="BA34" s="33">
        <f t="shared" si="1"/>
        <v>72</v>
      </c>
      <c r="BB34" s="62" t="str">
        <f>IF(BA34=F34,"ოკ","გაასწ")</f>
        <v>ოკ</v>
      </c>
    </row>
    <row r="35" spans="1:54" ht="15">
      <c r="A35" s="110"/>
      <c r="B35" s="126"/>
      <c r="C35" s="118"/>
      <c r="D35" s="114"/>
      <c r="E35" s="116"/>
      <c r="F35" s="10"/>
      <c r="G35" s="10">
        <v>28</v>
      </c>
      <c r="H35" s="94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28"/>
      <c r="T35" s="20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1"/>
      <c r="AG35" s="84"/>
      <c r="AH35" s="19">
        <v>3</v>
      </c>
      <c r="AI35" s="19">
        <v>3</v>
      </c>
      <c r="AJ35" s="19">
        <v>3</v>
      </c>
      <c r="AK35" s="19">
        <v>3</v>
      </c>
      <c r="AL35" s="19">
        <v>3</v>
      </c>
      <c r="AM35" s="19">
        <v>3</v>
      </c>
      <c r="AN35" s="19">
        <v>3</v>
      </c>
      <c r="AO35" s="19">
        <v>3</v>
      </c>
      <c r="AP35" s="19">
        <v>3</v>
      </c>
      <c r="AQ35" s="28">
        <v>1</v>
      </c>
      <c r="AR35" s="24"/>
      <c r="AS35" s="19"/>
      <c r="AT35" s="19"/>
      <c r="AU35" s="19"/>
      <c r="AV35" s="19"/>
      <c r="AW35" s="19"/>
      <c r="AX35" s="19"/>
      <c r="AY35" s="19"/>
      <c r="AZ35" s="21"/>
      <c r="BA35" s="33">
        <f t="shared" si="1"/>
        <v>28</v>
      </c>
      <c r="BB35" s="62" t="str">
        <f>IF(BA35=G35,"ოკ","გაასწ")</f>
        <v>ოკ</v>
      </c>
    </row>
    <row r="36" spans="1:54" ht="23.25" customHeight="1">
      <c r="A36" s="109">
        <v>14</v>
      </c>
      <c r="B36" s="125" t="s">
        <v>23</v>
      </c>
      <c r="C36" s="117"/>
      <c r="D36" s="113" t="s">
        <v>26</v>
      </c>
      <c r="E36" s="115">
        <v>6</v>
      </c>
      <c r="F36" s="10">
        <f>E36*25-G37</f>
        <v>126</v>
      </c>
      <c r="G36" s="10"/>
      <c r="H36" s="94">
        <f>F36+G37</f>
        <v>150</v>
      </c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28"/>
      <c r="T36" s="27">
        <v>10</v>
      </c>
      <c r="U36" s="25">
        <v>10</v>
      </c>
      <c r="V36" s="25">
        <v>10</v>
      </c>
      <c r="W36" s="25">
        <v>10</v>
      </c>
      <c r="X36" s="25">
        <v>10</v>
      </c>
      <c r="Y36" s="25">
        <v>10</v>
      </c>
      <c r="Z36" s="25">
        <v>10</v>
      </c>
      <c r="AA36" s="25">
        <v>10</v>
      </c>
      <c r="AB36" s="25">
        <v>10</v>
      </c>
      <c r="AC36" s="25">
        <v>10</v>
      </c>
      <c r="AD36" s="25">
        <v>10</v>
      </c>
      <c r="AE36" s="25">
        <v>10</v>
      </c>
      <c r="AF36" s="26">
        <v>6</v>
      </c>
      <c r="AG36" s="84"/>
      <c r="AH36" s="19"/>
      <c r="AI36" s="19"/>
      <c r="AJ36" s="19"/>
      <c r="AK36" s="19"/>
      <c r="AL36" s="19"/>
      <c r="AM36" s="19"/>
      <c r="AN36" s="19"/>
      <c r="AO36" s="19"/>
      <c r="AP36" s="19"/>
      <c r="AQ36" s="28"/>
      <c r="AR36" s="24"/>
      <c r="AS36" s="19"/>
      <c r="AT36" s="19"/>
      <c r="AU36" s="19"/>
      <c r="AV36" s="19"/>
      <c r="AW36" s="19"/>
      <c r="AX36" s="19"/>
      <c r="AY36" s="19"/>
      <c r="AZ36" s="21"/>
      <c r="BA36" s="33">
        <f t="shared" si="1"/>
        <v>126</v>
      </c>
      <c r="BB36" s="62" t="str">
        <f>IF(BA36=F36,"ოკ","გაასწ")</f>
        <v>ოკ</v>
      </c>
    </row>
    <row r="37" spans="1:54" ht="16.5" customHeight="1">
      <c r="A37" s="110"/>
      <c r="B37" s="126"/>
      <c r="C37" s="118"/>
      <c r="D37" s="114"/>
      <c r="E37" s="116"/>
      <c r="F37" s="10"/>
      <c r="G37" s="10">
        <v>24</v>
      </c>
      <c r="H37" s="94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28"/>
      <c r="T37" s="20">
        <v>2</v>
      </c>
      <c r="U37" s="19">
        <v>2</v>
      </c>
      <c r="V37" s="19">
        <v>2</v>
      </c>
      <c r="W37" s="19">
        <v>2</v>
      </c>
      <c r="X37" s="19">
        <v>2</v>
      </c>
      <c r="Y37" s="19">
        <v>2</v>
      </c>
      <c r="Z37" s="19">
        <v>2</v>
      </c>
      <c r="AA37" s="19">
        <v>2</v>
      </c>
      <c r="AB37" s="19">
        <v>2</v>
      </c>
      <c r="AC37" s="19">
        <v>2</v>
      </c>
      <c r="AD37" s="19">
        <v>2</v>
      </c>
      <c r="AE37" s="19">
        <v>2</v>
      </c>
      <c r="AF37" s="21"/>
      <c r="AG37" s="84"/>
      <c r="AH37" s="19"/>
      <c r="AI37" s="19"/>
      <c r="AJ37" s="19"/>
      <c r="AK37" s="19"/>
      <c r="AL37" s="19"/>
      <c r="AM37" s="19"/>
      <c r="AN37" s="19"/>
      <c r="AO37" s="19"/>
      <c r="AP37" s="19"/>
      <c r="AQ37" s="28"/>
      <c r="AR37" s="24"/>
      <c r="AS37" s="19"/>
      <c r="AT37" s="19"/>
      <c r="AU37" s="19"/>
      <c r="AV37" s="19"/>
      <c r="AW37" s="19"/>
      <c r="AX37" s="19"/>
      <c r="AY37" s="19"/>
      <c r="AZ37" s="21"/>
      <c r="BA37" s="33">
        <f t="shared" si="1"/>
        <v>24</v>
      </c>
      <c r="BB37" s="62" t="str">
        <f>IF(BA37=G37,"ოკ","გაასწ")</f>
        <v>ოკ</v>
      </c>
    </row>
    <row r="38" spans="1:54" ht="12.75" customHeight="1">
      <c r="A38" s="9"/>
      <c r="B38" s="68" t="s">
        <v>9</v>
      </c>
      <c r="C38" s="70"/>
      <c r="D38" s="73"/>
      <c r="E38" s="55"/>
      <c r="F38" s="8"/>
      <c r="G38" s="7"/>
      <c r="H38" s="56"/>
      <c r="I38" s="18"/>
      <c r="J38" s="22"/>
      <c r="K38" s="22"/>
      <c r="L38" s="22"/>
      <c r="M38" s="22"/>
      <c r="N38" s="22"/>
      <c r="O38" s="22"/>
      <c r="P38" s="22"/>
      <c r="Q38" s="22"/>
      <c r="R38" s="22"/>
      <c r="S38" s="30"/>
      <c r="T38" s="18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7"/>
      <c r="AG38" s="85"/>
      <c r="AH38" s="22"/>
      <c r="AI38" s="22"/>
      <c r="AJ38" s="22"/>
      <c r="AK38" s="22"/>
      <c r="AL38" s="22"/>
      <c r="AM38" s="22"/>
      <c r="AN38" s="22"/>
      <c r="AO38" s="22"/>
      <c r="AP38" s="22"/>
      <c r="AQ38" s="30"/>
      <c r="AR38" s="18"/>
      <c r="AS38" s="22"/>
      <c r="AT38" s="22"/>
      <c r="AU38" s="22"/>
      <c r="AV38" s="22"/>
      <c r="AW38" s="22"/>
      <c r="AX38" s="22"/>
      <c r="AY38" s="22"/>
      <c r="AZ38" s="17"/>
      <c r="BA38" s="34"/>
      <c r="BB38" s="62"/>
    </row>
    <row r="39" spans="1:54" ht="15" customHeight="1">
      <c r="A39" s="109">
        <v>15</v>
      </c>
      <c r="B39" s="111" t="s">
        <v>25</v>
      </c>
      <c r="C39" s="117"/>
      <c r="D39" s="113" t="s">
        <v>27</v>
      </c>
      <c r="E39" s="115">
        <v>3</v>
      </c>
      <c r="F39" s="10">
        <f>E39*25-G40</f>
        <v>42</v>
      </c>
      <c r="G39" s="10"/>
      <c r="H39" s="127">
        <f>F39+G40</f>
        <v>75</v>
      </c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28"/>
      <c r="T39" s="20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1"/>
      <c r="AG39" s="84"/>
      <c r="AH39" s="25">
        <v>4</v>
      </c>
      <c r="AI39" s="25">
        <v>4</v>
      </c>
      <c r="AJ39" s="25">
        <v>4</v>
      </c>
      <c r="AK39" s="25">
        <v>4</v>
      </c>
      <c r="AL39" s="25">
        <v>4</v>
      </c>
      <c r="AM39" s="25">
        <v>4</v>
      </c>
      <c r="AN39" s="25">
        <v>4</v>
      </c>
      <c r="AO39" s="25">
        <v>4</v>
      </c>
      <c r="AP39" s="25">
        <v>4</v>
      </c>
      <c r="AQ39" s="29">
        <v>6</v>
      </c>
      <c r="AR39" s="20"/>
      <c r="AS39" s="19"/>
      <c r="AT39" s="19"/>
      <c r="AU39" s="19"/>
      <c r="AV39" s="19"/>
      <c r="AW39" s="19"/>
      <c r="AX39" s="19"/>
      <c r="AY39" s="19"/>
      <c r="AZ39" s="21"/>
      <c r="BA39" s="33">
        <f>SUM(I39:AZ39)</f>
        <v>42</v>
      </c>
      <c r="BB39" s="63" t="str">
        <f>IF(BA39=F39,"ოკ","გაასწ")</f>
        <v>ოკ</v>
      </c>
    </row>
    <row r="40" spans="1:54" ht="9.75" customHeight="1" thickBot="1">
      <c r="A40" s="131"/>
      <c r="B40" s="135"/>
      <c r="C40" s="134"/>
      <c r="D40" s="132"/>
      <c r="E40" s="133"/>
      <c r="F40" s="10"/>
      <c r="G40" s="10">
        <v>33</v>
      </c>
      <c r="H40" s="128"/>
      <c r="I40" s="37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7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8"/>
      <c r="AG40" s="84"/>
      <c r="AH40" s="19">
        <v>3</v>
      </c>
      <c r="AI40" s="35">
        <v>3</v>
      </c>
      <c r="AJ40" s="35">
        <v>3</v>
      </c>
      <c r="AK40" s="35">
        <v>3</v>
      </c>
      <c r="AL40" s="35">
        <v>3</v>
      </c>
      <c r="AM40" s="35">
        <v>3</v>
      </c>
      <c r="AN40" s="35">
        <v>3</v>
      </c>
      <c r="AO40" s="35">
        <v>3</v>
      </c>
      <c r="AP40" s="35">
        <v>3</v>
      </c>
      <c r="AQ40" s="36">
        <v>6</v>
      </c>
      <c r="AR40" s="37"/>
      <c r="AS40" s="35"/>
      <c r="AT40" s="35"/>
      <c r="AU40" s="35"/>
      <c r="AV40" s="35"/>
      <c r="AW40" s="35"/>
      <c r="AX40" s="35"/>
      <c r="AY40" s="35"/>
      <c r="AZ40" s="38"/>
      <c r="BA40" s="39">
        <f>SUM(I40:AZ40)</f>
        <v>33</v>
      </c>
      <c r="BB40" s="63" t="str">
        <f>IF(BA40=G40,"ოკ","გაასწ")</f>
        <v>ოკ</v>
      </c>
    </row>
    <row r="41" spans="1:54" ht="16.5" thickBot="1" thickTop="1">
      <c r="A41" s="41"/>
      <c r="B41" s="47" t="s">
        <v>10</v>
      </c>
      <c r="C41" s="47"/>
      <c r="D41" s="74"/>
      <c r="E41" s="48">
        <f>SUM(E9:E40)</f>
        <v>64</v>
      </c>
      <c r="F41" s="57">
        <f>SUM(F9:F40)</f>
        <v>1266</v>
      </c>
      <c r="G41" s="58">
        <f>SUM(G9:G40)</f>
        <v>334</v>
      </c>
      <c r="H41" s="44">
        <f>SUM(H9:H40)</f>
        <v>1600</v>
      </c>
      <c r="I41" s="45">
        <f>SUM(I9:I40)</f>
        <v>38</v>
      </c>
      <c r="J41" s="43">
        <f aca="true" t="shared" si="2" ref="J41:AZ41">SUM(J9:J40)</f>
        <v>38</v>
      </c>
      <c r="K41" s="43">
        <f t="shared" si="2"/>
        <v>38</v>
      </c>
      <c r="L41" s="43">
        <f t="shared" si="2"/>
        <v>38</v>
      </c>
      <c r="M41" s="43">
        <f t="shared" si="2"/>
        <v>38</v>
      </c>
      <c r="N41" s="43">
        <f t="shared" si="2"/>
        <v>38</v>
      </c>
      <c r="O41" s="43">
        <f t="shared" si="2"/>
        <v>39</v>
      </c>
      <c r="P41" s="43">
        <f t="shared" si="2"/>
        <v>40</v>
      </c>
      <c r="Q41" s="43">
        <f t="shared" si="2"/>
        <v>39</v>
      </c>
      <c r="R41" s="43">
        <f t="shared" si="2"/>
        <v>39</v>
      </c>
      <c r="S41" s="44">
        <f t="shared" si="2"/>
        <v>40</v>
      </c>
      <c r="T41" s="45">
        <f t="shared" si="2"/>
        <v>36</v>
      </c>
      <c r="U41" s="43">
        <f t="shared" si="2"/>
        <v>38</v>
      </c>
      <c r="V41" s="43">
        <f t="shared" si="2"/>
        <v>35</v>
      </c>
      <c r="W41" s="43">
        <f t="shared" si="2"/>
        <v>39</v>
      </c>
      <c r="X41" s="43">
        <f t="shared" si="2"/>
        <v>35</v>
      </c>
      <c r="Y41" s="43">
        <f t="shared" si="2"/>
        <v>38</v>
      </c>
      <c r="Z41" s="43">
        <f>SUM(Z9:Z40)</f>
        <v>39</v>
      </c>
      <c r="AA41" s="43">
        <f t="shared" si="2"/>
        <v>38</v>
      </c>
      <c r="AB41" s="43">
        <f t="shared" si="2"/>
        <v>38</v>
      </c>
      <c r="AC41" s="43">
        <f t="shared" si="2"/>
        <v>39</v>
      </c>
      <c r="AD41" s="43">
        <f t="shared" si="2"/>
        <v>38</v>
      </c>
      <c r="AE41" s="43">
        <f t="shared" si="2"/>
        <v>36</v>
      </c>
      <c r="AF41" s="42">
        <f t="shared" si="2"/>
        <v>37</v>
      </c>
      <c r="AG41" s="86"/>
      <c r="AH41" s="82">
        <f t="shared" si="2"/>
        <v>35</v>
      </c>
      <c r="AI41" s="43">
        <f t="shared" si="2"/>
        <v>32</v>
      </c>
      <c r="AJ41" s="43">
        <f t="shared" si="2"/>
        <v>35</v>
      </c>
      <c r="AK41" s="43">
        <f t="shared" si="2"/>
        <v>32</v>
      </c>
      <c r="AL41" s="43">
        <f t="shared" si="2"/>
        <v>35</v>
      </c>
      <c r="AM41" s="43">
        <f t="shared" si="2"/>
        <v>33</v>
      </c>
      <c r="AN41" s="43">
        <f t="shared" si="2"/>
        <v>33</v>
      </c>
      <c r="AO41" s="43">
        <f t="shared" si="2"/>
        <v>34</v>
      </c>
      <c r="AP41" s="43">
        <f t="shared" si="2"/>
        <v>34</v>
      </c>
      <c r="AQ41" s="44">
        <f t="shared" si="2"/>
        <v>36</v>
      </c>
      <c r="AR41" s="45">
        <f t="shared" si="2"/>
        <v>39</v>
      </c>
      <c r="AS41" s="43">
        <f t="shared" si="2"/>
        <v>39</v>
      </c>
      <c r="AT41" s="43">
        <f aca="true" t="shared" si="3" ref="AT41:AY41">SUM(AT9:AT40)</f>
        <v>39</v>
      </c>
      <c r="AU41" s="43">
        <f t="shared" si="3"/>
        <v>38</v>
      </c>
      <c r="AV41" s="43">
        <f t="shared" si="3"/>
        <v>39</v>
      </c>
      <c r="AW41" s="43">
        <f t="shared" si="3"/>
        <v>39</v>
      </c>
      <c r="AX41" s="43">
        <f t="shared" si="3"/>
        <v>39</v>
      </c>
      <c r="AY41" s="43">
        <f t="shared" si="3"/>
        <v>39</v>
      </c>
      <c r="AZ41" s="42">
        <f t="shared" si="2"/>
        <v>39</v>
      </c>
      <c r="BA41" s="46">
        <f>SUM(BA9:BA40)</f>
        <v>1600</v>
      </c>
      <c r="BB41" s="64"/>
    </row>
    <row r="42" spans="1:54" ht="16.5" hidden="1" thickTop="1">
      <c r="A42" s="12"/>
      <c r="B42" s="13"/>
      <c r="C42" s="13"/>
      <c r="D42" s="75"/>
      <c r="E42" s="13"/>
      <c r="F42" s="40"/>
      <c r="G42" s="40"/>
      <c r="H42" s="14"/>
      <c r="I42" s="15" t="str">
        <f aca="true" t="shared" si="4" ref="I42:AS42">IF(I41&gt;40,"მეტია",IF(I41&lt;30,"ნაკლებია","ოკ"))</f>
        <v>ოკ</v>
      </c>
      <c r="J42" s="15" t="str">
        <f t="shared" si="4"/>
        <v>ოკ</v>
      </c>
      <c r="K42" s="15" t="str">
        <f aca="true" t="shared" si="5" ref="K42:Q42">IF(K41&gt;40,"მეტია",IF(K41&lt;30,"ნაკლებია","ოკ"))</f>
        <v>ოკ</v>
      </c>
      <c r="L42" s="15" t="str">
        <f t="shared" si="5"/>
        <v>ოკ</v>
      </c>
      <c r="M42" s="15" t="str">
        <f t="shared" si="5"/>
        <v>ოკ</v>
      </c>
      <c r="N42" s="15" t="str">
        <f>IF(N41&gt;40,"მეტია",IF(N41&lt;30,"ნაკლებია","ოკ"))</f>
        <v>ოკ</v>
      </c>
      <c r="O42" s="15" t="str">
        <f>IF(O41&gt;40,"მეტია",IF(O41&lt;30,"ნაკლებია","ოკ"))</f>
        <v>ოკ</v>
      </c>
      <c r="P42" s="15" t="str">
        <f t="shared" si="5"/>
        <v>ოკ</v>
      </c>
      <c r="Q42" s="15" t="str">
        <f t="shared" si="5"/>
        <v>ოკ</v>
      </c>
      <c r="R42" s="15" t="str">
        <f t="shared" si="4"/>
        <v>ოკ</v>
      </c>
      <c r="S42" s="15" t="str">
        <f t="shared" si="4"/>
        <v>ოკ</v>
      </c>
      <c r="T42" s="15" t="str">
        <f t="shared" si="4"/>
        <v>ოკ</v>
      </c>
      <c r="U42" s="15" t="str">
        <f t="shared" si="4"/>
        <v>ოკ</v>
      </c>
      <c r="V42" s="15" t="str">
        <f t="shared" si="4"/>
        <v>ოკ</v>
      </c>
      <c r="W42" s="15" t="str">
        <f t="shared" si="4"/>
        <v>ოკ</v>
      </c>
      <c r="X42" s="15" t="str">
        <f t="shared" si="4"/>
        <v>ოკ</v>
      </c>
      <c r="Y42" s="15" t="str">
        <f>IF(Y41&gt;40,"მეტია",IF(Y41&lt;30,"ნაკლებია","ოკ"))</f>
        <v>ოკ</v>
      </c>
      <c r="Z42" s="15" t="str">
        <f>IF(Z41&gt;40,"მეტია",IF(Z41&lt;30,"ნაკლებია","ოკ"))</f>
        <v>ოკ</v>
      </c>
      <c r="AA42" s="15" t="str">
        <f t="shared" si="4"/>
        <v>ოკ</v>
      </c>
      <c r="AB42" s="15" t="str">
        <f t="shared" si="4"/>
        <v>ოკ</v>
      </c>
      <c r="AC42" s="15" t="str">
        <f t="shared" si="4"/>
        <v>ოკ</v>
      </c>
      <c r="AD42" s="15" t="str">
        <f t="shared" si="4"/>
        <v>ოკ</v>
      </c>
      <c r="AE42" s="15" t="str">
        <f t="shared" si="4"/>
        <v>ოკ</v>
      </c>
      <c r="AF42" s="15" t="str">
        <f t="shared" si="4"/>
        <v>ოკ</v>
      </c>
      <c r="AG42" s="15"/>
      <c r="AH42" s="15" t="str">
        <f t="shared" si="4"/>
        <v>ოკ</v>
      </c>
      <c r="AI42" s="15" t="str">
        <f t="shared" si="4"/>
        <v>ოკ</v>
      </c>
      <c r="AJ42" s="15" t="str">
        <f t="shared" si="4"/>
        <v>ოკ</v>
      </c>
      <c r="AK42" s="15" t="str">
        <f t="shared" si="4"/>
        <v>ოკ</v>
      </c>
      <c r="AL42" s="15" t="str">
        <f t="shared" si="4"/>
        <v>ოკ</v>
      </c>
      <c r="AM42" s="15" t="str">
        <f t="shared" si="4"/>
        <v>ოკ</v>
      </c>
      <c r="AN42" s="15" t="str">
        <f t="shared" si="4"/>
        <v>ოკ</v>
      </c>
      <c r="AO42" s="15" t="str">
        <f t="shared" si="4"/>
        <v>ოკ</v>
      </c>
      <c r="AP42" s="15" t="str">
        <f t="shared" si="4"/>
        <v>ოკ</v>
      </c>
      <c r="AQ42" s="32" t="str">
        <f t="shared" si="4"/>
        <v>ოკ</v>
      </c>
      <c r="AR42" s="15" t="str">
        <f t="shared" si="4"/>
        <v>ოკ</v>
      </c>
      <c r="AS42" s="15" t="str">
        <f t="shared" si="4"/>
        <v>ოკ</v>
      </c>
      <c r="AT42" s="15" t="str">
        <f aca="true" t="shared" si="6" ref="AT42:AY42">IF(AT41&gt;40,"მეტია",IF(AT41&lt;30,"ნაკლებია","ოკ"))</f>
        <v>ოკ</v>
      </c>
      <c r="AU42" s="15" t="str">
        <f t="shared" si="6"/>
        <v>ოკ</v>
      </c>
      <c r="AV42" s="15" t="str">
        <f t="shared" si="6"/>
        <v>ოკ</v>
      </c>
      <c r="AW42" s="15" t="str">
        <f t="shared" si="6"/>
        <v>ოკ</v>
      </c>
      <c r="AX42" s="15" t="str">
        <f t="shared" si="6"/>
        <v>ოკ</v>
      </c>
      <c r="AY42" s="15" t="str">
        <f t="shared" si="6"/>
        <v>ოკ</v>
      </c>
      <c r="AZ42" s="15" t="str">
        <f>IF(AZ41&gt;40,"მეტია",IF(AZ41&lt;30,"ნაკლებია","ოკ"))</f>
        <v>ოკ</v>
      </c>
      <c r="BA42" s="16"/>
      <c r="BB42" s="65"/>
    </row>
    <row r="43" ht="15.75" thickTop="1"/>
  </sheetData>
  <sheetProtection/>
  <mergeCells count="145">
    <mergeCell ref="F3:F7"/>
    <mergeCell ref="E3:E7"/>
    <mergeCell ref="D3:D7"/>
    <mergeCell ref="C3:C7"/>
    <mergeCell ref="AG3:AG7"/>
    <mergeCell ref="C9:C10"/>
    <mergeCell ref="H9:H10"/>
    <mergeCell ref="I3:I7"/>
    <mergeCell ref="O3:O7"/>
    <mergeCell ref="P3:P7"/>
    <mergeCell ref="B26:B27"/>
    <mergeCell ref="B34:B35"/>
    <mergeCell ref="B22:B23"/>
    <mergeCell ref="C32:C33"/>
    <mergeCell ref="C34:C35"/>
    <mergeCell ref="B32:B33"/>
    <mergeCell ref="C26:C27"/>
    <mergeCell ref="C22:C23"/>
    <mergeCell ref="C39:C40"/>
    <mergeCell ref="B39:B40"/>
    <mergeCell ref="D34:D35"/>
    <mergeCell ref="E32:E33"/>
    <mergeCell ref="E36:E37"/>
    <mergeCell ref="D32:D33"/>
    <mergeCell ref="E34:E35"/>
    <mergeCell ref="A39:A40"/>
    <mergeCell ref="A32:A33"/>
    <mergeCell ref="C36:C37"/>
    <mergeCell ref="D36:D37"/>
    <mergeCell ref="D39:D40"/>
    <mergeCell ref="A34:A35"/>
    <mergeCell ref="A36:A37"/>
    <mergeCell ref="B36:B37"/>
    <mergeCell ref="E39:E40"/>
    <mergeCell ref="A30:A31"/>
    <mergeCell ref="B30:B31"/>
    <mergeCell ref="C30:C31"/>
    <mergeCell ref="A26:A27"/>
    <mergeCell ref="H32:H33"/>
    <mergeCell ref="A28:A29"/>
    <mergeCell ref="B28:B29"/>
    <mergeCell ref="C28:C29"/>
    <mergeCell ref="D28:D29"/>
    <mergeCell ref="E28:E29"/>
    <mergeCell ref="H39:H40"/>
    <mergeCell ref="H36:H37"/>
    <mergeCell ref="H34:H35"/>
    <mergeCell ref="E26:E27"/>
    <mergeCell ref="H26:H27"/>
    <mergeCell ref="D30:D31"/>
    <mergeCell ref="E30:E31"/>
    <mergeCell ref="H30:H31"/>
    <mergeCell ref="H28:H29"/>
    <mergeCell ref="D26:D27"/>
    <mergeCell ref="H24:H25"/>
    <mergeCell ref="A24:A25"/>
    <mergeCell ref="B24:B25"/>
    <mergeCell ref="C24:C25"/>
    <mergeCell ref="D24:D25"/>
    <mergeCell ref="E24:E25"/>
    <mergeCell ref="E22:E23"/>
    <mergeCell ref="H22:H23"/>
    <mergeCell ref="H19:H20"/>
    <mergeCell ref="A19:A20"/>
    <mergeCell ref="B19:B20"/>
    <mergeCell ref="C19:C20"/>
    <mergeCell ref="D19:D20"/>
    <mergeCell ref="E19:E20"/>
    <mergeCell ref="A22:A23"/>
    <mergeCell ref="D22:D23"/>
    <mergeCell ref="A17:A18"/>
    <mergeCell ref="B17:B18"/>
    <mergeCell ref="C17:C18"/>
    <mergeCell ref="D17:D18"/>
    <mergeCell ref="E17:E18"/>
    <mergeCell ref="H17:H18"/>
    <mergeCell ref="H13:H14"/>
    <mergeCell ref="A15:A16"/>
    <mergeCell ref="B15:B16"/>
    <mergeCell ref="C15:C16"/>
    <mergeCell ref="D15:D16"/>
    <mergeCell ref="E15:E16"/>
    <mergeCell ref="H15:H16"/>
    <mergeCell ref="A13:A14"/>
    <mergeCell ref="B13:B14"/>
    <mergeCell ref="C13:C14"/>
    <mergeCell ref="D13:D14"/>
    <mergeCell ref="E13:E14"/>
    <mergeCell ref="A3:A7"/>
    <mergeCell ref="B3:B7"/>
    <mergeCell ref="A9:A10"/>
    <mergeCell ref="B9:B10"/>
    <mergeCell ref="D9:D10"/>
    <mergeCell ref="E9:E10"/>
    <mergeCell ref="H11:H12"/>
    <mergeCell ref="A11:A12"/>
    <mergeCell ref="B11:B12"/>
    <mergeCell ref="C11:C12"/>
    <mergeCell ref="D11:D12"/>
    <mergeCell ref="E11:E12"/>
    <mergeCell ref="BA3:BA7"/>
    <mergeCell ref="G3:G7"/>
    <mergeCell ref="H3:H7"/>
    <mergeCell ref="M3:M7"/>
    <mergeCell ref="N3:N7"/>
    <mergeCell ref="K3:K7"/>
    <mergeCell ref="L3:L7"/>
    <mergeCell ref="AH3:AH7"/>
    <mergeCell ref="Q3:Q7"/>
    <mergeCell ref="R3:R7"/>
    <mergeCell ref="U3:U7"/>
    <mergeCell ref="V3:V7"/>
    <mergeCell ref="AI3:AI7"/>
    <mergeCell ref="AJ3:AJ7"/>
    <mergeCell ref="AK3:AK7"/>
    <mergeCell ref="Y3:Y7"/>
    <mergeCell ref="Z3:Z7"/>
    <mergeCell ref="AA3:AA7"/>
    <mergeCell ref="AB3:AB7"/>
    <mergeCell ref="AC3:AC7"/>
    <mergeCell ref="AV3:AV7"/>
    <mergeCell ref="AW3:AW7"/>
    <mergeCell ref="AM3:AM7"/>
    <mergeCell ref="AN3:AN7"/>
    <mergeCell ref="AO3:AO7"/>
    <mergeCell ref="AP3:AP7"/>
    <mergeCell ref="AQ3:AQ7"/>
    <mergeCell ref="AX3:AX7"/>
    <mergeCell ref="AY3:AY7"/>
    <mergeCell ref="AZ3:AZ7"/>
    <mergeCell ref="AL3:AL7"/>
    <mergeCell ref="AT2:BA2"/>
    <mergeCell ref="AR3:AR7"/>
    <mergeCell ref="AS3:AS7"/>
    <mergeCell ref="AT3:AT7"/>
    <mergeCell ref="AU3:AU7"/>
    <mergeCell ref="B2:R2"/>
    <mergeCell ref="AE3:AE7"/>
    <mergeCell ref="AF3:AF7"/>
    <mergeCell ref="S3:S7"/>
    <mergeCell ref="T3:T7"/>
    <mergeCell ref="W3:W7"/>
    <mergeCell ref="X3:X7"/>
    <mergeCell ref="J3:J7"/>
    <mergeCell ref="AD3:AD7"/>
  </mergeCells>
  <printOptions/>
  <pageMargins left="0.196850393700787" right="0.196850393700787" top="0.393700787401575" bottom="0.196850393700787" header="0" footer="0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GioMari</dc:creator>
  <cp:keywords/>
  <dc:description/>
  <cp:lastModifiedBy>BSU</cp:lastModifiedBy>
  <cp:lastPrinted>2022-10-27T13:56:42Z</cp:lastPrinted>
  <dcterms:created xsi:type="dcterms:W3CDTF">2011-07-11T08:15:13Z</dcterms:created>
  <dcterms:modified xsi:type="dcterms:W3CDTF">2023-02-06T10:46:35Z</dcterms:modified>
  <cp:category/>
  <cp:version/>
  <cp:contentType/>
  <cp:contentStatus/>
</cp:coreProperties>
</file>