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1. პროფესიული ავტორიზაცია 2018\დასრულებული პროგრამები - ავტორიზაციისათვის\ვებ ინტერფეისის დეველოპერი\"/>
    </mc:Choice>
  </mc:AlternateContent>
  <bookViews>
    <workbookView xWindow="0" yWindow="0" windowWidth="28800" windowHeight="12420" tabRatio="504"/>
  </bookViews>
  <sheets>
    <sheet name="ვებ. დეველოპერი" sheetId="34" r:id="rId1"/>
    <sheet name="ქართული" sheetId="36" r:id="rId2"/>
  </sheets>
  <definedNames>
    <definedName name="_xlnm.Print_Titles" localSheetId="0">'ვებ. დეველოპერი'!$A:$A,'ვებ. დეველოპერი'!$5:$9</definedName>
    <definedName name="_xlnm.Print_Titles" localSheetId="1">ქართული!$A:$A,ქართული!$5:$9</definedName>
    <definedName name="_xlnm.Print_Area" localSheetId="0">'ვებ. დეველოპერი'!$A$1:$AW$51</definedName>
    <definedName name="_xlnm.Print_Area" localSheetId="1">ქართული!$A$1:$R$13</definedName>
  </definedNames>
  <calcPr calcId="152511"/>
</workbook>
</file>

<file path=xl/calcChain.xml><?xml version="1.0" encoding="utf-8"?>
<calcChain xmlns="http://schemas.openxmlformats.org/spreadsheetml/2006/main">
  <c r="L13" i="36" l="1"/>
  <c r="L4" i="36" s="1"/>
  <c r="M13" i="36"/>
  <c r="M4" i="36" s="1"/>
  <c r="M14" i="36"/>
  <c r="L6" i="36"/>
  <c r="M6" i="36"/>
  <c r="N6" i="36"/>
  <c r="L7" i="36"/>
  <c r="M7" i="36"/>
  <c r="N7" i="36"/>
  <c r="L8" i="36"/>
  <c r="M8" i="36"/>
  <c r="N8" i="36" s="1"/>
  <c r="L9" i="36"/>
  <c r="M9" i="36" s="1"/>
  <c r="N9" i="36" s="1"/>
  <c r="L14" i="36" l="1"/>
  <c r="R13" i="36" l="1"/>
  <c r="Q13" i="36"/>
  <c r="Q14" i="36" s="1"/>
  <c r="P13" i="36"/>
  <c r="P14" i="36" s="1"/>
  <c r="O13" i="36"/>
  <c r="O4" i="36" s="1"/>
  <c r="N13" i="36"/>
  <c r="N4" i="36" s="1"/>
  <c r="K13" i="36"/>
  <c r="K14" i="36" s="1"/>
  <c r="J13" i="36"/>
  <c r="J14" i="36" s="1"/>
  <c r="I13" i="36"/>
  <c r="I4" i="36" s="1"/>
  <c r="G13" i="36"/>
  <c r="E13" i="36"/>
  <c r="D13" i="36"/>
  <c r="S12" i="36"/>
  <c r="T12" i="36" s="1"/>
  <c r="S11" i="36"/>
  <c r="F11" i="36"/>
  <c r="F13" i="36" s="1"/>
  <c r="F78" i="36" s="1"/>
  <c r="J9" i="36"/>
  <c r="K9" i="36" s="1"/>
  <c r="O9" i="36" s="1"/>
  <c r="P9" i="36" s="1"/>
  <c r="Q9" i="36" s="1"/>
  <c r="R9" i="36" s="1"/>
  <c r="J8" i="36"/>
  <c r="K8" i="36" s="1"/>
  <c r="O8" i="36" s="1"/>
  <c r="P8" i="36" s="1"/>
  <c r="Q8" i="36" s="1"/>
  <c r="R8" i="36" s="1"/>
  <c r="R7" i="36"/>
  <c r="Q7" i="36"/>
  <c r="P7" i="36"/>
  <c r="O7" i="36"/>
  <c r="K7" i="36"/>
  <c r="J7" i="36"/>
  <c r="I7" i="36"/>
  <c r="R6" i="36"/>
  <c r="J4" i="36" l="1"/>
  <c r="Q4" i="36"/>
  <c r="P4" i="36"/>
  <c r="K4" i="36"/>
  <c r="I14" i="36"/>
  <c r="K6" i="36"/>
  <c r="Q6" i="36"/>
  <c r="O14" i="36"/>
  <c r="H11" i="36"/>
  <c r="H13" i="36" s="1"/>
  <c r="F82" i="36"/>
  <c r="F74" i="36"/>
  <c r="S13" i="36"/>
  <c r="T11" i="36"/>
  <c r="N14" i="36"/>
  <c r="R14" i="36"/>
  <c r="R4" i="36"/>
  <c r="P6" i="36"/>
  <c r="J6" i="36"/>
  <c r="O6" i="36"/>
  <c r="I6" i="36"/>
  <c r="F85" i="36"/>
  <c r="F81" i="36"/>
  <c r="F77" i="36"/>
  <c r="F73" i="36"/>
  <c r="F69" i="36"/>
  <c r="F84" i="36"/>
  <c r="F80" i="36"/>
  <c r="F76" i="36"/>
  <c r="F72" i="36"/>
  <c r="F68" i="36"/>
  <c r="F87" i="36"/>
  <c r="F83" i="36"/>
  <c r="F79" i="36"/>
  <c r="F75" i="36"/>
  <c r="F71" i="36"/>
  <c r="F70" i="36"/>
  <c r="F86" i="36"/>
  <c r="AA51" i="34" l="1"/>
  <c r="AA52" i="34" s="1"/>
  <c r="AB51" i="34"/>
  <c r="AB4" i="34" s="1"/>
  <c r="AA7" i="34"/>
  <c r="AB7" i="34"/>
  <c r="AA4" i="34" l="1"/>
  <c r="AB52" i="34"/>
  <c r="Z51" i="34" l="1"/>
  <c r="Z52" i="34" s="1"/>
  <c r="Z7" i="34"/>
  <c r="Z4" i="34" l="1"/>
  <c r="AH7" i="34"/>
  <c r="AH51" i="34"/>
  <c r="AH4" i="34" s="1"/>
  <c r="AN51" i="34"/>
  <c r="AN52" i="34" s="1"/>
  <c r="AM51" i="34"/>
  <c r="AM52" i="34" s="1"/>
  <c r="AL51" i="34"/>
  <c r="AL52" i="34" s="1"/>
  <c r="AK51" i="34"/>
  <c r="AK52" i="34" s="1"/>
  <c r="AL8" i="34"/>
  <c r="AM8" i="34" s="1"/>
  <c r="AN7" i="34"/>
  <c r="AM7" i="34"/>
  <c r="AL7" i="34"/>
  <c r="AK7" i="34"/>
  <c r="AN8" i="34" l="1"/>
  <c r="AH52" i="34"/>
  <c r="AK4" i="34"/>
  <c r="AM4" i="34"/>
  <c r="AL4" i="34"/>
  <c r="AN4" i="34"/>
  <c r="AP8" i="34" l="1"/>
  <c r="K51" i="34"/>
  <c r="K52" i="34" s="1"/>
  <c r="L51" i="34"/>
  <c r="L4" i="34" s="1"/>
  <c r="K7" i="34"/>
  <c r="L7" i="34"/>
  <c r="K4" i="34" l="1"/>
  <c r="L52" i="34"/>
  <c r="AX47" i="34"/>
  <c r="AY47" i="34" s="1"/>
  <c r="AX46" i="34"/>
  <c r="E46" i="34"/>
  <c r="G46" i="34" s="1"/>
  <c r="AX37" i="34"/>
  <c r="AY37" i="34" s="1"/>
  <c r="AX36" i="34"/>
  <c r="E36" i="34"/>
  <c r="G36" i="34" s="1"/>
  <c r="AX35" i="34"/>
  <c r="AY35" i="34" s="1"/>
  <c r="AX34" i="34"/>
  <c r="E34" i="34"/>
  <c r="G34" i="34" s="1"/>
  <c r="AX33" i="34"/>
  <c r="AY33" i="34" s="1"/>
  <c r="AX32" i="34"/>
  <c r="E32" i="34"/>
  <c r="G32" i="34" s="1"/>
  <c r="AW51" i="34"/>
  <c r="AW4" i="34" s="1"/>
  <c r="AV51" i="34"/>
  <c r="AV52" i="34" s="1"/>
  <c r="AU51" i="34"/>
  <c r="AU52" i="34" s="1"/>
  <c r="AT51" i="34"/>
  <c r="AT4" i="34" s="1"/>
  <c r="AS51" i="34"/>
  <c r="AS52" i="34" s="1"/>
  <c r="AR51" i="34"/>
  <c r="AR4" i="34" s="1"/>
  <c r="AQ51" i="34"/>
  <c r="AQ52" i="34" s="1"/>
  <c r="AP51" i="34"/>
  <c r="AP52" i="34" s="1"/>
  <c r="AO51" i="34"/>
  <c r="AO52" i="34" s="1"/>
  <c r="AJ51" i="34"/>
  <c r="AJ52" i="34" s="1"/>
  <c r="AI51" i="34"/>
  <c r="AI4" i="34" s="1"/>
  <c r="AG51" i="34"/>
  <c r="AG52" i="34" s="1"/>
  <c r="AF51" i="34"/>
  <c r="AF4" i="34" s="1"/>
  <c r="AE51" i="34"/>
  <c r="AE52" i="34" s="1"/>
  <c r="AD51" i="34"/>
  <c r="AD4" i="34" s="1"/>
  <c r="AC51" i="34"/>
  <c r="AC52" i="34" s="1"/>
  <c r="Y51" i="34"/>
  <c r="Y52" i="34" s="1"/>
  <c r="X51" i="34"/>
  <c r="X4" i="34" s="1"/>
  <c r="W51" i="34"/>
  <c r="W52" i="34" s="1"/>
  <c r="V51" i="34"/>
  <c r="V52" i="34" s="1"/>
  <c r="U51" i="34"/>
  <c r="U52" i="34" s="1"/>
  <c r="T51" i="34"/>
  <c r="T4" i="34" s="1"/>
  <c r="S51" i="34"/>
  <c r="S52" i="34" s="1"/>
  <c r="R51" i="34"/>
  <c r="R52" i="34" s="1"/>
  <c r="Q51" i="34"/>
  <c r="Q52" i="34" s="1"/>
  <c r="P51" i="34"/>
  <c r="P4" i="34" s="1"/>
  <c r="O51" i="34"/>
  <c r="O52" i="34" s="1"/>
  <c r="N51" i="34"/>
  <c r="N52" i="34" s="1"/>
  <c r="M51" i="34"/>
  <c r="M52" i="34" s="1"/>
  <c r="J51" i="34"/>
  <c r="J52" i="34" s="1"/>
  <c r="I51" i="34"/>
  <c r="I52" i="34" s="1"/>
  <c r="H51" i="34"/>
  <c r="H52" i="34" s="1"/>
  <c r="F51" i="34"/>
  <c r="D51" i="34"/>
  <c r="C51" i="34"/>
  <c r="AX50" i="34"/>
  <c r="AY50" i="34" s="1"/>
  <c r="AX49" i="34"/>
  <c r="AX45" i="34"/>
  <c r="AY45" i="34" s="1"/>
  <c r="AX44" i="34"/>
  <c r="E44" i="34"/>
  <c r="G44" i="34" s="1"/>
  <c r="AX43" i="34"/>
  <c r="AY43" i="34" s="1"/>
  <c r="AX42" i="34"/>
  <c r="E42" i="34"/>
  <c r="G42" i="34" s="1"/>
  <c r="AX41" i="34"/>
  <c r="AY41" i="34" s="1"/>
  <c r="AX40" i="34"/>
  <c r="E40" i="34"/>
  <c r="G40" i="34" s="1"/>
  <c r="AX39" i="34"/>
  <c r="AY39" i="34" s="1"/>
  <c r="AX38" i="34"/>
  <c r="E38" i="34"/>
  <c r="G38" i="34" s="1"/>
  <c r="AX31" i="34"/>
  <c r="AY31" i="34" s="1"/>
  <c r="AX30" i="34"/>
  <c r="E30" i="34"/>
  <c r="G30" i="34" s="1"/>
  <c r="AX29" i="34"/>
  <c r="AY29" i="34" s="1"/>
  <c r="AX28" i="34"/>
  <c r="E28" i="34"/>
  <c r="G28" i="34" s="1"/>
  <c r="AX27" i="34"/>
  <c r="AY27" i="34" s="1"/>
  <c r="AX26" i="34"/>
  <c r="E26" i="34"/>
  <c r="G26" i="34" s="1"/>
  <c r="AX25" i="34"/>
  <c r="AY25" i="34" s="1"/>
  <c r="AX24" i="34"/>
  <c r="E24" i="34"/>
  <c r="G24" i="34" s="1"/>
  <c r="AX22" i="34"/>
  <c r="AY22" i="34" s="1"/>
  <c r="AX21" i="34"/>
  <c r="E21" i="34"/>
  <c r="G21" i="34" s="1"/>
  <c r="AX20" i="34"/>
  <c r="AY20" i="34" s="1"/>
  <c r="AX19" i="34"/>
  <c r="E19" i="34"/>
  <c r="G19" i="34" s="1"/>
  <c r="AX18" i="34"/>
  <c r="AY18" i="34" s="1"/>
  <c r="AX17" i="34"/>
  <c r="E17" i="34"/>
  <c r="G17" i="34" s="1"/>
  <c r="AX16" i="34"/>
  <c r="AY16" i="34" s="1"/>
  <c r="AX15" i="34"/>
  <c r="E15" i="34"/>
  <c r="G15" i="34" s="1"/>
  <c r="AX14" i="34"/>
  <c r="AY14" i="34" s="1"/>
  <c r="AX13" i="34"/>
  <c r="E13" i="34"/>
  <c r="G13" i="34" s="1"/>
  <c r="AX12" i="34"/>
  <c r="AY12" i="34" s="1"/>
  <c r="AX11" i="34"/>
  <c r="E11" i="34"/>
  <c r="I9" i="34"/>
  <c r="J9" i="34" s="1"/>
  <c r="AU8" i="34"/>
  <c r="AV8" i="34" s="1"/>
  <c r="AQ8" i="34"/>
  <c r="AG8" i="34"/>
  <c r="AH8" i="34" s="1"/>
  <c r="AI8" i="34" s="1"/>
  <c r="X8" i="34"/>
  <c r="Y8" i="34" s="1"/>
  <c r="Z8" i="34" s="1"/>
  <c r="AA8" i="34" s="1"/>
  <c r="AB8" i="34" s="1"/>
  <c r="Q8" i="34"/>
  <c r="R8" i="34" s="1"/>
  <c r="S8" i="34" s="1"/>
  <c r="T8" i="34" s="1"/>
  <c r="U8" i="34" s="1"/>
  <c r="V8" i="34" s="1"/>
  <c r="I8" i="34"/>
  <c r="J8" i="34" s="1"/>
  <c r="AW7" i="34"/>
  <c r="AV7" i="34"/>
  <c r="AU7" i="34"/>
  <c r="AT7" i="34"/>
  <c r="AS7" i="34"/>
  <c r="AR7" i="34"/>
  <c r="AQ7" i="34"/>
  <c r="AP7" i="34"/>
  <c r="AO7" i="34"/>
  <c r="AJ7" i="34"/>
  <c r="AI7" i="34"/>
  <c r="AG7" i="34"/>
  <c r="AF7" i="34"/>
  <c r="AE7" i="34"/>
  <c r="AD7" i="34"/>
  <c r="AC7" i="34"/>
  <c r="Y7" i="34"/>
  <c r="X7" i="34"/>
  <c r="W7" i="34"/>
  <c r="V7" i="34"/>
  <c r="U7" i="34"/>
  <c r="T7" i="34"/>
  <c r="S7" i="34"/>
  <c r="R7" i="34"/>
  <c r="Q7" i="34"/>
  <c r="P7" i="34"/>
  <c r="O7" i="34"/>
  <c r="N7" i="34"/>
  <c r="M7" i="34"/>
  <c r="J7" i="34"/>
  <c r="I7" i="34"/>
  <c r="H7" i="34"/>
  <c r="AB6" i="34" l="1"/>
  <c r="AA6" i="34"/>
  <c r="Z6" i="34"/>
  <c r="AH6" i="34"/>
  <c r="AM6" i="34"/>
  <c r="AK6" i="34"/>
  <c r="AN6" i="34"/>
  <c r="AL6" i="34"/>
  <c r="AW8" i="34"/>
  <c r="AR8" i="34"/>
  <c r="AS8" i="34" s="1"/>
  <c r="AJ8" i="34"/>
  <c r="AY46" i="34"/>
  <c r="AC8" i="34"/>
  <c r="AD8" i="34" s="1"/>
  <c r="AE8" i="34" s="1"/>
  <c r="K8" i="34"/>
  <c r="L8" i="34" s="1"/>
  <c r="M8" i="34" s="1"/>
  <c r="N8" i="34" s="1"/>
  <c r="O8" i="34" s="1"/>
  <c r="K9" i="34"/>
  <c r="L9" i="34" s="1"/>
  <c r="M9" i="34" s="1"/>
  <c r="N9" i="34" s="1"/>
  <c r="O9" i="34" s="1"/>
  <c r="P9" i="34" s="1"/>
  <c r="Q9" i="34" s="1"/>
  <c r="R9" i="34" s="1"/>
  <c r="S9" i="34" s="1"/>
  <c r="T9" i="34" s="1"/>
  <c r="U9" i="34" s="1"/>
  <c r="V9" i="34" s="1"/>
  <c r="W9" i="34" s="1"/>
  <c r="X9" i="34" s="1"/>
  <c r="Y9" i="34" s="1"/>
  <c r="Z9" i="34" s="1"/>
  <c r="AA9" i="34" s="1"/>
  <c r="AB9" i="34" s="1"/>
  <c r="K6" i="34"/>
  <c r="L6" i="34"/>
  <c r="I6" i="34"/>
  <c r="AY19" i="34"/>
  <c r="AY34" i="34"/>
  <c r="AE4" i="34"/>
  <c r="AY36" i="34"/>
  <c r="AY38" i="34"/>
  <c r="I4" i="34"/>
  <c r="M4" i="34"/>
  <c r="AP4" i="34"/>
  <c r="AY32" i="34"/>
  <c r="AY28" i="34"/>
  <c r="AY11" i="34"/>
  <c r="AY42" i="34"/>
  <c r="H4" i="34"/>
  <c r="U4" i="34"/>
  <c r="AG4" i="34"/>
  <c r="AT6" i="34"/>
  <c r="Q4" i="34"/>
  <c r="AS4" i="34"/>
  <c r="Y4" i="34"/>
  <c r="R6" i="34"/>
  <c r="AJ6" i="34"/>
  <c r="AY15" i="34"/>
  <c r="AY24" i="34"/>
  <c r="N6" i="34"/>
  <c r="AV6" i="34"/>
  <c r="AY17" i="34"/>
  <c r="AY26" i="34"/>
  <c r="V6" i="34"/>
  <c r="AQ6" i="34"/>
  <c r="AY13" i="34"/>
  <c r="AY21" i="34"/>
  <c r="AY30" i="34"/>
  <c r="J4" i="34"/>
  <c r="AC4" i="34"/>
  <c r="AU4" i="34"/>
  <c r="R4" i="34"/>
  <c r="AQ4" i="34"/>
  <c r="J6" i="34"/>
  <c r="O6" i="34"/>
  <c r="S6" i="34"/>
  <c r="W6" i="34"/>
  <c r="AC6" i="34"/>
  <c r="AO6" i="34"/>
  <c r="AU6" i="34"/>
  <c r="G11" i="34"/>
  <c r="G51" i="34" s="1"/>
  <c r="AY40" i="34"/>
  <c r="AY44" i="34"/>
  <c r="AT52" i="34"/>
  <c r="AV4" i="34"/>
  <c r="P6" i="34"/>
  <c r="T6" i="34"/>
  <c r="X6" i="34"/>
  <c r="AD6" i="34"/>
  <c r="AF6" i="34"/>
  <c r="AI6" i="34"/>
  <c r="AR6" i="34"/>
  <c r="AW6" i="34"/>
  <c r="AY49" i="34"/>
  <c r="N4" i="34"/>
  <c r="V4" i="34"/>
  <c r="AJ4" i="34"/>
  <c r="H6" i="34"/>
  <c r="M6" i="34"/>
  <c r="Q6" i="34"/>
  <c r="U6" i="34"/>
  <c r="Y6" i="34"/>
  <c r="AE6" i="34"/>
  <c r="AG6" i="34"/>
  <c r="AP6" i="34"/>
  <c r="AS6" i="34"/>
  <c r="W4" i="34"/>
  <c r="S4" i="34"/>
  <c r="AO4" i="34"/>
  <c r="O4" i="34"/>
  <c r="X52" i="34"/>
  <c r="AI52" i="34"/>
  <c r="AR52" i="34"/>
  <c r="T52" i="34"/>
  <c r="AD52" i="34"/>
  <c r="AF52" i="34"/>
  <c r="P52" i="34"/>
  <c r="AW52" i="34"/>
  <c r="AX51" i="34"/>
  <c r="E51" i="34"/>
  <c r="AC9" i="34" l="1"/>
  <c r="AD9" i="34" s="1"/>
  <c r="AE9" i="34" s="1"/>
  <c r="AF9" i="34" l="1"/>
  <c r="AG9" i="34" s="1"/>
  <c r="AH9" i="34" s="1"/>
  <c r="AI9" i="34" s="1"/>
  <c r="AJ9" i="34" l="1"/>
  <c r="AK9" i="34" l="1"/>
  <c r="AL9" i="34" s="1"/>
  <c r="AM9" i="34" l="1"/>
  <c r="AN9" i="34" s="1"/>
  <c r="AO9" i="34" s="1"/>
  <c r="AP9" i="34" s="1"/>
  <c r="AQ9" i="34" s="1"/>
  <c r="AR9" i="34" s="1"/>
  <c r="AS9" i="34" s="1"/>
  <c r="AT9" i="34" s="1"/>
  <c r="AU9" i="34" s="1"/>
  <c r="AV9" i="34" s="1"/>
  <c r="AW9" i="34" s="1"/>
</calcChain>
</file>

<file path=xl/sharedStrings.xml><?xml version="1.0" encoding="utf-8"?>
<sst xmlns="http://schemas.openxmlformats.org/spreadsheetml/2006/main" count="48" uniqueCount="36">
  <si>
    <t>სულ</t>
  </si>
  <si>
    <t>სავალდებულო პროფესიული მოდულები</t>
  </si>
  <si>
    <t>დანართი №1: სასწავლო გეგმა</t>
  </si>
  <si>
    <t>სასწავლებლის სახელწოდება - სსიპ ბათუმის შოთა რუსთაველის სახელმწიფო უნივერსიტეტი</t>
  </si>
  <si>
    <t>#</t>
  </si>
  <si>
    <t>მოდულის სარეგისტრაციო ნომერი და სახელწოდება</t>
  </si>
  <si>
    <t>კრედიტების  რაოდენობა</t>
  </si>
  <si>
    <t>საკონტ.</t>
  </si>
  <si>
    <t>დამოუკ.</t>
  </si>
  <si>
    <t>სულ საათები</t>
  </si>
  <si>
    <t>ზოგადი მოდულები</t>
  </si>
  <si>
    <t>არჩევითი პროფესიული მოდული</t>
  </si>
  <si>
    <t>კვირის დატვირთვა</t>
  </si>
  <si>
    <t>მოდულის ღირებულება</t>
  </si>
  <si>
    <t>ვადა</t>
  </si>
  <si>
    <t>უცხოური ენა III 0230101</t>
  </si>
  <si>
    <t>პროგრამის  სარეგისტრაციო ნომერი და სახელწოდება: ვებ ინტერფეისის დეველოპერი 06106-პ</t>
  </si>
  <si>
    <t>0410003 მეწარმეობა 1</t>
  </si>
  <si>
    <t>0030104 ინტერპერსონალური კომუნიკაცია</t>
  </si>
  <si>
    <t>0610003 ინფორმაციული წიგნიერება 1</t>
  </si>
  <si>
    <t>0020103 რაოდენობრივი წიგნიერება</t>
  </si>
  <si>
    <t>0610601 გაცნობითი პრაქტიკა - ვებ ინტერფეისის დეველოპერი</t>
  </si>
  <si>
    <t>0610602 საწარმოო პრაქტიკა - ვებ ინტერფეისის დეველოპერი</t>
  </si>
  <si>
    <t>0610603 პრაქტიკული პროექტი - ვებ ინტერფეისის დეველოპერი</t>
  </si>
  <si>
    <t>0610404 რასტრული გამოსახულების შექმნა და დამუშავება</t>
  </si>
  <si>
    <t>0610609 საიტის ინტერაქტივისა და ეფექტების შემუშავება - JavaScript</t>
  </si>
  <si>
    <t>0610610 საიტის მართვის სიტემები</t>
  </si>
  <si>
    <t>0610611 ვებსერვერთან ურთიერთობა</t>
  </si>
  <si>
    <t>0610604 ვებსაიტის მარკირება - html</t>
  </si>
  <si>
    <t>0610605 საიტის სტილებით გაფორმება - css</t>
  </si>
  <si>
    <t>0610606 ვებ მარკირების გაფართოებული შესაძლებლობები (HTML5, CSS3)</t>
  </si>
  <si>
    <t>0610608 საიტის ინტერაქტივისა და ეფექტების გამოყენება - java script</t>
  </si>
  <si>
    <t>0610612 დარგობრივი ინგლისური ენა ვებტექნოლოგიებში</t>
  </si>
  <si>
    <t>0110001 ქართული ენა A2</t>
  </si>
  <si>
    <t>სამოქალაქო განათლება 0110004</t>
  </si>
  <si>
    <t xml:space="preserve">პროგრამის სახელწოდება: ვებ ინტერფეისის დეველოპერი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</si>
</sst>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Sylfaen"/>
      <family val="2"/>
      <charset val="1"/>
      <scheme val="minor"/>
    </font>
    <font>
      <sz val="10"/>
      <name val="Arial"/>
      <family val="2"/>
      <charset val="204"/>
    </font>
    <font>
      <b/>
      <sz val="11"/>
      <color theme="3"/>
      <name val="Sylfaen"/>
      <family val="2"/>
      <charset val="1"/>
      <scheme val="minor"/>
    </font>
    <font>
      <sz val="10"/>
      <color theme="1"/>
      <name val="Sylfaen"/>
      <family val="1"/>
    </font>
    <font>
      <b/>
      <sz val="14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b/>
      <sz val="14"/>
      <color theme="1"/>
      <name val="Sylfaen"/>
      <family val="2"/>
      <charset val="204"/>
      <scheme val="minor"/>
    </font>
    <font>
      <b/>
      <sz val="10"/>
      <color theme="1"/>
      <name val="Sylfaen"/>
      <family val="2"/>
      <scheme val="minor"/>
    </font>
    <font>
      <b/>
      <sz val="10"/>
      <color theme="1"/>
      <name val="Sylfaen"/>
      <family val="2"/>
    </font>
    <font>
      <sz val="10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sz val="10"/>
      <color theme="1"/>
      <name val="Sylfaen"/>
      <family val="2"/>
    </font>
    <font>
      <b/>
      <sz val="10"/>
      <color theme="1"/>
      <name val="Sylfaen"/>
      <family val="1"/>
      <scheme val="minor"/>
    </font>
    <font>
      <b/>
      <sz val="10"/>
      <name val="Sylfaen"/>
      <family val="2"/>
      <scheme val="minor"/>
    </font>
    <font>
      <b/>
      <sz val="12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b/>
      <sz val="11"/>
      <color theme="0"/>
      <name val="Sylfaen"/>
      <family val="2"/>
      <scheme val="minor"/>
    </font>
    <font>
      <sz val="11"/>
      <color theme="0"/>
      <name val="Sylfaen"/>
      <family val="2"/>
      <scheme val="minor"/>
    </font>
    <font>
      <b/>
      <sz val="12"/>
      <color theme="0"/>
      <name val="Sylfaen"/>
      <family val="2"/>
      <scheme val="minor"/>
    </font>
    <font>
      <b/>
      <sz val="14"/>
      <color theme="0"/>
      <name val="Sylfaen"/>
      <family val="2"/>
      <scheme val="minor"/>
    </font>
    <font>
      <b/>
      <sz val="14"/>
      <color theme="0"/>
      <name val="Sylfaen"/>
      <family val="2"/>
      <charset val="204"/>
      <scheme val="minor"/>
    </font>
    <font>
      <sz val="11"/>
      <color theme="0"/>
      <name val="Sylfaen"/>
      <family val="2"/>
      <charset val="204"/>
      <scheme val="minor"/>
    </font>
    <font>
      <b/>
      <sz val="10"/>
      <color theme="0"/>
      <name val="Sylfaen"/>
      <family val="2"/>
      <charset val="204"/>
      <scheme val="minor"/>
    </font>
    <font>
      <sz val="10"/>
      <color theme="0"/>
      <name val="Sylfaen"/>
      <family val="2"/>
      <charset val="204"/>
      <scheme val="minor"/>
    </font>
    <font>
      <b/>
      <sz val="11"/>
      <color theme="0"/>
      <name val="Sylfaen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2" applyNumberFormat="0" applyFill="0" applyAlignment="0" applyProtection="0"/>
    <xf numFmtId="0" fontId="5" fillId="0" borderId="0"/>
  </cellStyleXfs>
  <cellXfs count="138">
    <xf numFmtId="0" fontId="0" fillId="0" borderId="0" xfId="0"/>
    <xf numFmtId="0" fontId="4" fillId="0" borderId="0" xfId="3" applyFont="1" applyBorder="1"/>
    <xf numFmtId="0" fontId="4" fillId="0" borderId="0" xfId="3" applyFont="1" applyFill="1" applyBorder="1" applyAlignment="1"/>
    <xf numFmtId="0" fontId="4" fillId="2" borderId="0" xfId="3" applyFont="1" applyFill="1" applyBorder="1"/>
    <xf numFmtId="0" fontId="6" fillId="0" borderId="0" xfId="3" applyFont="1" applyBorder="1" applyAlignment="1">
      <alignment horizontal="center"/>
    </xf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5" fillId="0" borderId="0" xfId="3" applyBorder="1"/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9" fillId="5" borderId="10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/>
    </xf>
    <xf numFmtId="0" fontId="9" fillId="5" borderId="11" xfId="3" applyFont="1" applyFill="1" applyBorder="1" applyAlignment="1">
      <alignment horizontal="center" vertical="center"/>
    </xf>
    <xf numFmtId="0" fontId="7" fillId="6" borderId="1" xfId="3" applyFont="1" applyFill="1" applyBorder="1"/>
    <xf numFmtId="0" fontId="8" fillId="6" borderId="12" xfId="3" applyFont="1" applyFill="1" applyBorder="1" applyAlignment="1">
      <alignment vertical="center" wrapText="1"/>
    </xf>
    <xf numFmtId="0" fontId="9" fillId="6" borderId="3" xfId="3" applyFont="1" applyFill="1" applyBorder="1" applyAlignment="1"/>
    <xf numFmtId="0" fontId="9" fillId="6" borderId="13" xfId="3" applyFont="1" applyFill="1" applyBorder="1" applyAlignment="1"/>
    <xf numFmtId="0" fontId="9" fillId="6" borderId="14" xfId="3" applyFont="1" applyFill="1" applyBorder="1" applyAlignment="1"/>
    <xf numFmtId="0" fontId="9" fillId="6" borderId="15" xfId="3" applyFont="1" applyFill="1" applyBorder="1" applyAlignment="1"/>
    <xf numFmtId="0" fontId="9" fillId="6" borderId="16" xfId="3" applyFont="1" applyFill="1" applyBorder="1" applyAlignment="1"/>
    <xf numFmtId="0" fontId="7" fillId="4" borderId="12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/>
    </xf>
    <xf numFmtId="0" fontId="9" fillId="2" borderId="23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9" fillId="2" borderId="26" xfId="3" applyFont="1" applyFill="1" applyBorder="1" applyAlignment="1">
      <alignment horizontal="center" vertical="center"/>
    </xf>
    <xf numFmtId="0" fontId="9" fillId="2" borderId="27" xfId="3" applyFont="1" applyFill="1" applyBorder="1" applyAlignment="1">
      <alignment horizontal="center" vertical="center"/>
    </xf>
    <xf numFmtId="0" fontId="9" fillId="2" borderId="28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0" fontId="9" fillId="2" borderId="30" xfId="3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/>
    </xf>
    <xf numFmtId="0" fontId="8" fillId="6" borderId="12" xfId="3" applyFont="1" applyFill="1" applyBorder="1" applyAlignment="1">
      <alignment vertical="center"/>
    </xf>
    <xf numFmtId="1" fontId="9" fillId="6" borderId="3" xfId="3" applyNumberFormat="1" applyFont="1" applyFill="1" applyBorder="1" applyAlignment="1">
      <alignment vertical="center" wrapText="1"/>
    </xf>
    <xf numFmtId="1" fontId="9" fillId="6" borderId="13" xfId="3" applyNumberFormat="1" applyFont="1" applyFill="1" applyBorder="1" applyAlignment="1">
      <alignment vertical="center" wrapText="1"/>
    </xf>
    <xf numFmtId="1" fontId="9" fillId="6" borderId="14" xfId="3" applyNumberFormat="1" applyFont="1" applyFill="1" applyBorder="1" applyAlignment="1">
      <alignment horizontal="center" vertical="center" wrapText="1"/>
    </xf>
    <xf numFmtId="1" fontId="9" fillId="6" borderId="13" xfId="3" applyNumberFormat="1" applyFont="1" applyFill="1" applyBorder="1" applyAlignment="1">
      <alignment horizontal="center" vertical="center" wrapText="1"/>
    </xf>
    <xf numFmtId="1" fontId="9" fillId="6" borderId="15" xfId="3" applyNumberFormat="1" applyFont="1" applyFill="1" applyBorder="1" applyAlignment="1">
      <alignment horizontal="center" vertical="center" wrapText="1"/>
    </xf>
    <xf numFmtId="1" fontId="9" fillId="6" borderId="16" xfId="3" applyNumberFormat="1" applyFont="1" applyFill="1" applyBorder="1" applyAlignment="1">
      <alignment vertical="center" wrapText="1"/>
    </xf>
    <xf numFmtId="0" fontId="7" fillId="6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2" fillId="2" borderId="1" xfId="3" applyNumberFormat="1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4" borderId="31" xfId="3" applyFont="1" applyFill="1" applyBorder="1" applyAlignment="1">
      <alignment horizontal="center" vertical="center"/>
    </xf>
    <xf numFmtId="0" fontId="7" fillId="4" borderId="32" xfId="3" applyFont="1" applyFill="1" applyBorder="1" applyAlignment="1">
      <alignment horizontal="center" vertical="center"/>
    </xf>
    <xf numFmtId="0" fontId="13" fillId="4" borderId="33" xfId="3" applyFont="1" applyFill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5" fillId="0" borderId="0" xfId="3" applyFill="1" applyBorder="1" applyAlignment="1">
      <alignment horizontal="center" vertical="center"/>
    </xf>
    <xf numFmtId="0" fontId="14" fillId="0" borderId="0" xfId="3" applyFont="1" applyBorder="1"/>
    <xf numFmtId="0" fontId="5" fillId="0" borderId="0" xfId="3" applyFill="1" applyBorder="1"/>
    <xf numFmtId="0" fontId="14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8" fillId="6" borderId="20" xfId="3" applyFont="1" applyFill="1" applyBorder="1" applyAlignment="1">
      <alignment vertical="center" wrapText="1"/>
    </xf>
    <xf numFmtId="0" fontId="8" fillId="6" borderId="20" xfId="3" applyFont="1" applyFill="1" applyBorder="1" applyAlignment="1">
      <alignment vertical="center"/>
    </xf>
    <xf numFmtId="0" fontId="9" fillId="5" borderId="16" xfId="3" applyFont="1" applyFill="1" applyBorder="1" applyAlignment="1">
      <alignment horizontal="center" vertical="center"/>
    </xf>
    <xf numFmtId="14" fontId="7" fillId="0" borderId="5" xfId="3" applyNumberFormat="1" applyFont="1" applyBorder="1" applyAlignment="1">
      <alignment vertical="center"/>
    </xf>
    <xf numFmtId="2" fontId="5" fillId="0" borderId="0" xfId="3" applyNumberFormat="1" applyFill="1" applyBorder="1" applyAlignment="1"/>
    <xf numFmtId="2" fontId="5" fillId="0" borderId="0" xfId="3" applyNumberFormat="1" applyBorder="1"/>
    <xf numFmtId="0" fontId="7" fillId="4" borderId="33" xfId="3" applyFont="1" applyFill="1" applyBorder="1" applyAlignment="1">
      <alignment horizontal="center" vertical="center"/>
    </xf>
    <xf numFmtId="0" fontId="7" fillId="4" borderId="35" xfId="3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center" vertical="center"/>
    </xf>
    <xf numFmtId="0" fontId="9" fillId="2" borderId="36" xfId="3" applyFont="1" applyFill="1" applyBorder="1" applyAlignment="1">
      <alignment horizontal="center" vertical="center"/>
    </xf>
    <xf numFmtId="0" fontId="9" fillId="2" borderId="37" xfId="3" applyFont="1" applyFill="1" applyBorder="1" applyAlignment="1">
      <alignment horizontal="center" vertical="center"/>
    </xf>
    <xf numFmtId="0" fontId="9" fillId="2" borderId="38" xfId="3" applyFont="1" applyFill="1" applyBorder="1" applyAlignment="1">
      <alignment horizontal="center" vertical="center"/>
    </xf>
    <xf numFmtId="14" fontId="7" fillId="0" borderId="5" xfId="3" quotePrefix="1" applyNumberFormat="1" applyFont="1" applyBorder="1" applyAlignment="1">
      <alignment vertical="center"/>
    </xf>
    <xf numFmtId="14" fontId="7" fillId="0" borderId="5" xfId="3" quotePrefix="1" applyNumberFormat="1" applyFont="1" applyBorder="1" applyAlignment="1">
      <alignment horizontal="center" vertical="center"/>
    </xf>
    <xf numFmtId="0" fontId="9" fillId="2" borderId="39" xfId="3" applyFont="1" applyFill="1" applyBorder="1" applyAlignment="1">
      <alignment horizontal="center" vertical="center"/>
    </xf>
    <xf numFmtId="0" fontId="9" fillId="2" borderId="40" xfId="3" applyFont="1" applyFill="1" applyBorder="1" applyAlignment="1">
      <alignment horizontal="center" vertical="center"/>
    </xf>
    <xf numFmtId="14" fontId="7" fillId="0" borderId="5" xfId="3" applyNumberFormat="1" applyFont="1" applyBorder="1" applyAlignment="1">
      <alignment horizontal="center" vertical="center"/>
    </xf>
    <xf numFmtId="14" fontId="7" fillId="0" borderId="5" xfId="3" applyNumberFormat="1" applyFont="1" applyBorder="1" applyAlignment="1">
      <alignment horizontal="center" vertical="center"/>
    </xf>
    <xf numFmtId="14" fontId="7" fillId="0" borderId="5" xfId="3" quotePrefix="1" applyNumberFormat="1" applyFont="1" applyBorder="1" applyAlignment="1">
      <alignment horizontal="center" vertical="center"/>
    </xf>
    <xf numFmtId="0" fontId="17" fillId="0" borderId="0" xfId="3" applyFont="1" applyBorder="1"/>
    <xf numFmtId="0" fontId="17" fillId="0" borderId="0" xfId="0" applyFont="1"/>
    <xf numFmtId="0" fontId="19" fillId="0" borderId="0" xfId="3" applyFont="1" applyBorder="1"/>
    <xf numFmtId="0" fontId="19" fillId="2" borderId="0" xfId="3" applyFont="1" applyFill="1" applyBorder="1"/>
    <xf numFmtId="0" fontId="17" fillId="0" borderId="0" xfId="3" applyFont="1" applyBorder="1" applyAlignment="1">
      <alignment horizontal="center" vertical="center"/>
    </xf>
    <xf numFmtId="0" fontId="17" fillId="2" borderId="0" xfId="3" applyFont="1" applyFill="1" applyBorder="1"/>
    <xf numFmtId="0" fontId="17" fillId="0" borderId="0" xfId="3" applyFont="1" applyFill="1" applyBorder="1" applyAlignment="1">
      <alignment horizontal="center" vertical="center"/>
    </xf>
    <xf numFmtId="0" fontId="18" fillId="2" borderId="0" xfId="3" applyFont="1" applyFill="1" applyBorder="1"/>
    <xf numFmtId="0" fontId="18" fillId="2" borderId="0" xfId="3" applyFont="1" applyFill="1" applyBorder="1" applyAlignment="1">
      <alignment horizontal="center"/>
    </xf>
    <xf numFmtId="0" fontId="16" fillId="2" borderId="0" xfId="3" applyFont="1" applyFill="1" applyBorder="1" applyAlignment="1">
      <alignment horizontal="center"/>
    </xf>
    <xf numFmtId="0" fontId="17" fillId="2" borderId="0" xfId="0" applyFont="1" applyFill="1"/>
    <xf numFmtId="0" fontId="20" fillId="2" borderId="0" xfId="3" applyFont="1" applyFill="1" applyBorder="1" applyAlignment="1">
      <alignment horizontal="center"/>
    </xf>
    <xf numFmtId="0" fontId="20" fillId="2" borderId="0" xfId="3" applyFont="1" applyFill="1" applyBorder="1"/>
    <xf numFmtId="0" fontId="21" fillId="2" borderId="0" xfId="3" applyFont="1" applyFill="1" applyBorder="1"/>
    <xf numFmtId="0" fontId="21" fillId="2" borderId="0" xfId="0" applyFont="1" applyFill="1"/>
    <xf numFmtId="0" fontId="21" fillId="2" borderId="0" xfId="3" applyFont="1" applyFill="1" applyBorder="1" applyAlignment="1">
      <alignment horizontal="center" vertical="center"/>
    </xf>
    <xf numFmtId="0" fontId="24" fillId="2" borderId="0" xfId="3" applyFont="1" applyFill="1" applyBorder="1" applyAlignment="1">
      <alignment horizontal="center"/>
    </xf>
    <xf numFmtId="0" fontId="23" fillId="2" borderId="0" xfId="3" applyFont="1" applyFill="1" applyBorder="1" applyAlignment="1"/>
    <xf numFmtId="0" fontId="22" fillId="2" borderId="0" xfId="3" applyFont="1" applyFill="1" applyBorder="1" applyAlignment="1">
      <alignment horizontal="center" vertical="center"/>
    </xf>
    <xf numFmtId="0" fontId="21" fillId="2" borderId="0" xfId="0" applyFont="1" applyFill="1" applyBorder="1"/>
    <xf numFmtId="0" fontId="10" fillId="0" borderId="24" xfId="3" applyFont="1" applyBorder="1" applyAlignment="1">
      <alignment horizontal="center" vertical="center"/>
    </xf>
    <xf numFmtId="14" fontId="7" fillId="0" borderId="4" xfId="3" applyNumberFormat="1" applyFont="1" applyBorder="1" applyAlignment="1">
      <alignment horizontal="center" vertical="center"/>
    </xf>
    <xf numFmtId="14" fontId="7" fillId="0" borderId="5" xfId="3" applyNumberFormat="1" applyFont="1" applyBorder="1" applyAlignment="1">
      <alignment horizontal="center" vertical="center"/>
    </xf>
    <xf numFmtId="14" fontId="7" fillId="0" borderId="6" xfId="3" applyNumberFormat="1" applyFont="1" applyBorder="1" applyAlignment="1">
      <alignment horizontal="center" vertical="center"/>
    </xf>
    <xf numFmtId="0" fontId="9" fillId="3" borderId="1" xfId="3" applyFont="1" applyFill="1" applyBorder="1" applyAlignment="1">
      <alignment horizontal="center" textRotation="90" wrapText="1"/>
    </xf>
    <xf numFmtId="0" fontId="7" fillId="4" borderId="1" xfId="3" applyFont="1" applyFill="1" applyBorder="1" applyAlignment="1">
      <alignment horizontal="center" textRotation="90" wrapText="1"/>
    </xf>
    <xf numFmtId="0" fontId="7" fillId="0" borderId="0" xfId="3" applyFont="1" applyBorder="1" applyAlignment="1">
      <alignment horizontal="center" vertical="center" textRotation="90" wrapText="1"/>
    </xf>
    <xf numFmtId="0" fontId="7" fillId="0" borderId="8" xfId="3" applyFont="1" applyBorder="1" applyAlignment="1">
      <alignment horizontal="center" vertical="center" textRotation="90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21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left" vertical="center" wrapText="1"/>
    </xf>
    <xf numFmtId="0" fontId="3" fillId="2" borderId="21" xfId="3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" fontId="7" fillId="2" borderId="12" xfId="3" applyNumberFormat="1" applyFont="1" applyFill="1" applyBorder="1" applyAlignment="1">
      <alignment horizontal="center" vertical="center"/>
    </xf>
    <xf numFmtId="1" fontId="7" fillId="2" borderId="21" xfId="3" applyNumberFormat="1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7" fillId="4" borderId="22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textRotation="90" wrapText="1"/>
    </xf>
    <xf numFmtId="14" fontId="7" fillId="0" borderId="4" xfId="3" quotePrefix="1" applyNumberFormat="1" applyFont="1" applyBorder="1" applyAlignment="1">
      <alignment horizontal="center" vertical="center"/>
    </xf>
    <xf numFmtId="14" fontId="7" fillId="0" borderId="5" xfId="3" quotePrefix="1" applyNumberFormat="1" applyFont="1" applyBorder="1" applyAlignment="1">
      <alignment horizontal="center" vertical="center"/>
    </xf>
    <xf numFmtId="14" fontId="7" fillId="0" borderId="6" xfId="3" quotePrefix="1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textRotation="90" wrapText="1"/>
    </xf>
    <xf numFmtId="0" fontId="11" fillId="2" borderId="12" xfId="3" applyFont="1" applyFill="1" applyBorder="1" applyAlignment="1">
      <alignment horizontal="left" vertical="center" wrapText="1"/>
    </xf>
    <xf numFmtId="0" fontId="11" fillId="2" borderId="2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horizontal="center" vertical="center" wrapText="1"/>
    </xf>
    <xf numFmtId="0" fontId="18" fillId="2" borderId="34" xfId="3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2" fillId="2" borderId="0" xfId="3" applyFont="1" applyFill="1" applyBorder="1" applyAlignment="1">
      <alignment horizontal="center" vertical="center" textRotation="90" wrapText="1"/>
    </xf>
    <xf numFmtId="14" fontId="7" fillId="0" borderId="41" xfId="3" quotePrefix="1" applyNumberFormat="1" applyFont="1" applyBorder="1" applyAlignment="1">
      <alignment horizontal="center" vertical="center"/>
    </xf>
  </cellXfs>
  <cellStyles count="4">
    <cellStyle name="Normal 2" xfId="1"/>
    <cellStyle name="Normal 3" xfId="3"/>
    <cellStyle name="სათაური 3" xfId="2" builtinId="18" hidden="1"/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tabSelected="1" topLeftCell="C1" zoomScaleNormal="100" workbookViewId="0">
      <selection activeCell="AH17" sqref="AH17"/>
    </sheetView>
  </sheetViews>
  <sheetFormatPr defaultColWidth="9" defaultRowHeight="15" x14ac:dyDescent="0.25"/>
  <cols>
    <col min="1" max="1" width="3.5" customWidth="1"/>
    <col min="2" max="2" width="54.375" customWidth="1"/>
    <col min="3" max="7" width="5.625" customWidth="1"/>
    <col min="8" max="31" width="3.625" customWidth="1"/>
    <col min="32" max="36" width="5.125" customWidth="1"/>
    <col min="37" max="40" width="5.5" customWidth="1"/>
    <col min="41" max="49" width="5.125" customWidth="1"/>
    <col min="50" max="50" width="5.625" customWidth="1"/>
    <col min="51" max="51" width="9" style="84"/>
  </cols>
  <sheetData>
    <row r="1" spans="1:51" ht="19.5" x14ac:dyDescent="0.35">
      <c r="A1" s="1"/>
      <c r="B1" s="2" t="s">
        <v>2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4"/>
      <c r="AY1" s="85"/>
    </row>
    <row r="2" spans="1:51" ht="19.5" x14ac:dyDescent="0.35">
      <c r="A2" s="1"/>
      <c r="B2" s="2" t="s">
        <v>3</v>
      </c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4"/>
      <c r="AY2" s="85"/>
    </row>
    <row r="3" spans="1:51" ht="19.5" x14ac:dyDescent="0.35">
      <c r="A3" s="1"/>
      <c r="B3" s="5" t="s">
        <v>35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4"/>
      <c r="AY3" s="85"/>
    </row>
    <row r="4" spans="1:51" ht="20.25" thickBot="1" x14ac:dyDescent="0.4">
      <c r="A4" s="3"/>
      <c r="B4" s="6"/>
      <c r="C4" s="6"/>
      <c r="D4" s="6"/>
      <c r="E4" s="6"/>
      <c r="F4" s="6"/>
      <c r="G4" s="6"/>
      <c r="H4" s="7">
        <f t="shared" ref="H4:AH4" si="0">H51</f>
        <v>38</v>
      </c>
      <c r="I4" s="7">
        <f t="shared" si="0"/>
        <v>38</v>
      </c>
      <c r="J4" s="7">
        <f t="shared" si="0"/>
        <v>38</v>
      </c>
      <c r="K4" s="7">
        <f t="shared" si="0"/>
        <v>38</v>
      </c>
      <c r="L4" s="7">
        <f t="shared" si="0"/>
        <v>38</v>
      </c>
      <c r="M4" s="7">
        <f t="shared" si="0"/>
        <v>38</v>
      </c>
      <c r="N4" s="7">
        <f t="shared" si="0"/>
        <v>38</v>
      </c>
      <c r="O4" s="7">
        <f t="shared" si="0"/>
        <v>34</v>
      </c>
      <c r="P4" s="7">
        <f t="shared" si="0"/>
        <v>40</v>
      </c>
      <c r="Q4" s="7">
        <f t="shared" si="0"/>
        <v>39</v>
      </c>
      <c r="R4" s="7">
        <f t="shared" si="0"/>
        <v>39</v>
      </c>
      <c r="S4" s="7">
        <f t="shared" si="0"/>
        <v>40</v>
      </c>
      <c r="T4" s="7">
        <f t="shared" si="0"/>
        <v>40</v>
      </c>
      <c r="U4" s="7">
        <f t="shared" si="0"/>
        <v>40</v>
      </c>
      <c r="V4" s="7">
        <f t="shared" si="0"/>
        <v>37</v>
      </c>
      <c r="W4" s="7">
        <f t="shared" si="0"/>
        <v>34</v>
      </c>
      <c r="X4" s="7">
        <f t="shared" si="0"/>
        <v>34</v>
      </c>
      <c r="Y4" s="7">
        <f t="shared" si="0"/>
        <v>33</v>
      </c>
      <c r="Z4" s="7">
        <f t="shared" si="0"/>
        <v>33</v>
      </c>
      <c r="AA4" s="7">
        <f t="shared" si="0"/>
        <v>33</v>
      </c>
      <c r="AB4" s="7">
        <f t="shared" si="0"/>
        <v>32</v>
      </c>
      <c r="AC4" s="7">
        <f t="shared" si="0"/>
        <v>33</v>
      </c>
      <c r="AD4" s="7">
        <f t="shared" si="0"/>
        <v>33</v>
      </c>
      <c r="AE4" s="7">
        <f t="shared" si="0"/>
        <v>35</v>
      </c>
      <c r="AF4" s="7">
        <f t="shared" si="0"/>
        <v>40</v>
      </c>
      <c r="AG4" s="7">
        <f t="shared" si="0"/>
        <v>40</v>
      </c>
      <c r="AH4" s="7">
        <f t="shared" si="0"/>
        <v>40</v>
      </c>
      <c r="AI4" s="7">
        <f t="shared" ref="AI4" si="1">AI51</f>
        <v>40</v>
      </c>
      <c r="AJ4" s="7">
        <f t="shared" ref="AJ4:AW4" si="2">AJ51</f>
        <v>40</v>
      </c>
      <c r="AK4" s="7">
        <f t="shared" si="2"/>
        <v>31</v>
      </c>
      <c r="AL4" s="7">
        <f t="shared" si="2"/>
        <v>32</v>
      </c>
      <c r="AM4" s="7">
        <f t="shared" si="2"/>
        <v>32</v>
      </c>
      <c r="AN4" s="7">
        <f t="shared" si="2"/>
        <v>30</v>
      </c>
      <c r="AO4" s="7">
        <f t="shared" si="2"/>
        <v>40</v>
      </c>
      <c r="AP4" s="7">
        <f t="shared" si="2"/>
        <v>40</v>
      </c>
      <c r="AQ4" s="7">
        <f t="shared" si="2"/>
        <v>40</v>
      </c>
      <c r="AR4" s="7">
        <f t="shared" si="2"/>
        <v>40</v>
      </c>
      <c r="AS4" s="7">
        <f t="shared" si="2"/>
        <v>40</v>
      </c>
      <c r="AT4" s="7">
        <f t="shared" si="2"/>
        <v>32</v>
      </c>
      <c r="AU4" s="7">
        <f t="shared" si="2"/>
        <v>31</v>
      </c>
      <c r="AV4" s="7">
        <f t="shared" si="2"/>
        <v>31</v>
      </c>
      <c r="AW4" s="7">
        <f t="shared" si="2"/>
        <v>31</v>
      </c>
      <c r="AX4" s="8"/>
      <c r="AY4" s="86"/>
    </row>
    <row r="5" spans="1:51" x14ac:dyDescent="0.25">
      <c r="A5" s="125" t="s">
        <v>4</v>
      </c>
      <c r="B5" s="126" t="s">
        <v>5</v>
      </c>
      <c r="C5" s="127" t="s">
        <v>13</v>
      </c>
      <c r="D5" s="107" t="s">
        <v>6</v>
      </c>
      <c r="E5" s="108" t="s">
        <v>7</v>
      </c>
      <c r="F5" s="108" t="s">
        <v>8</v>
      </c>
      <c r="G5" s="121" t="s">
        <v>0</v>
      </c>
      <c r="H5" s="122"/>
      <c r="I5" s="123"/>
      <c r="J5" s="123"/>
      <c r="K5" s="77"/>
      <c r="L5" s="76"/>
      <c r="M5" s="123"/>
      <c r="N5" s="123"/>
      <c r="O5" s="124"/>
      <c r="P5" s="122"/>
      <c r="Q5" s="123"/>
      <c r="R5" s="123"/>
      <c r="S5" s="67"/>
      <c r="T5" s="105"/>
      <c r="U5" s="105"/>
      <c r="V5" s="106"/>
      <c r="W5" s="104"/>
      <c r="X5" s="105"/>
      <c r="Y5" s="105"/>
      <c r="Z5" s="80"/>
      <c r="AA5" s="81"/>
      <c r="AB5" s="67"/>
      <c r="AC5" s="105"/>
      <c r="AD5" s="105"/>
      <c r="AE5" s="106"/>
      <c r="AF5" s="104"/>
      <c r="AG5" s="105"/>
      <c r="AH5" s="67"/>
      <c r="AI5" s="105"/>
      <c r="AJ5" s="106"/>
      <c r="AK5" s="104"/>
      <c r="AL5" s="105"/>
      <c r="AM5" s="105"/>
      <c r="AN5" s="106"/>
      <c r="AO5" s="105"/>
      <c r="AP5" s="105"/>
      <c r="AQ5" s="67"/>
      <c r="AR5" s="105"/>
      <c r="AS5" s="106"/>
      <c r="AT5" s="104"/>
      <c r="AU5" s="105"/>
      <c r="AV5" s="105"/>
      <c r="AW5" s="106"/>
      <c r="AX5" s="109" t="s">
        <v>9</v>
      </c>
      <c r="AY5" s="83"/>
    </row>
    <row r="6" spans="1:51" x14ac:dyDescent="0.25">
      <c r="A6" s="125"/>
      <c r="B6" s="126"/>
      <c r="C6" s="127"/>
      <c r="D6" s="107"/>
      <c r="E6" s="108"/>
      <c r="F6" s="108"/>
      <c r="G6" s="121"/>
      <c r="H6" s="10">
        <f t="shared" ref="H6:AW6" si="3">SUMIF($E$11:$E$50,"&gt;0",H11:H50)</f>
        <v>35</v>
      </c>
      <c r="I6" s="11">
        <f t="shared" si="3"/>
        <v>33</v>
      </c>
      <c r="J6" s="11">
        <f t="shared" si="3"/>
        <v>33</v>
      </c>
      <c r="K6" s="11">
        <f t="shared" si="3"/>
        <v>33</v>
      </c>
      <c r="L6" s="11">
        <f t="shared" si="3"/>
        <v>33</v>
      </c>
      <c r="M6" s="11">
        <f t="shared" si="3"/>
        <v>33</v>
      </c>
      <c r="N6" s="11">
        <f t="shared" si="3"/>
        <v>33</v>
      </c>
      <c r="O6" s="12">
        <f t="shared" si="3"/>
        <v>27</v>
      </c>
      <c r="P6" s="11">
        <f t="shared" si="3"/>
        <v>36</v>
      </c>
      <c r="Q6" s="11">
        <f t="shared" si="3"/>
        <v>34</v>
      </c>
      <c r="R6" s="11">
        <f t="shared" si="3"/>
        <v>34</v>
      </c>
      <c r="S6" s="11">
        <f t="shared" si="3"/>
        <v>35</v>
      </c>
      <c r="T6" s="11">
        <f t="shared" si="3"/>
        <v>35</v>
      </c>
      <c r="U6" s="11">
        <f t="shared" si="3"/>
        <v>35</v>
      </c>
      <c r="V6" s="12">
        <f t="shared" si="3"/>
        <v>25</v>
      </c>
      <c r="W6" s="10">
        <f t="shared" si="3"/>
        <v>25</v>
      </c>
      <c r="X6" s="11">
        <f t="shared" si="3"/>
        <v>25</v>
      </c>
      <c r="Y6" s="11">
        <f t="shared" si="3"/>
        <v>25</v>
      </c>
      <c r="Z6" s="11">
        <f t="shared" ref="Z6:AB6" si="4">SUMIF($E$11:$E$50,"&gt;0",Z11:Z50)</f>
        <v>25</v>
      </c>
      <c r="AA6" s="11">
        <f t="shared" si="4"/>
        <v>25</v>
      </c>
      <c r="AB6" s="11">
        <f t="shared" si="4"/>
        <v>25</v>
      </c>
      <c r="AC6" s="11">
        <f t="shared" si="3"/>
        <v>25</v>
      </c>
      <c r="AD6" s="11">
        <f t="shared" si="3"/>
        <v>25</v>
      </c>
      <c r="AE6" s="12">
        <f t="shared" si="3"/>
        <v>27</v>
      </c>
      <c r="AF6" s="10">
        <f t="shared" si="3"/>
        <v>35</v>
      </c>
      <c r="AG6" s="11">
        <f t="shared" si="3"/>
        <v>35</v>
      </c>
      <c r="AH6" s="11">
        <f t="shared" si="3"/>
        <v>35</v>
      </c>
      <c r="AI6" s="11">
        <f t="shared" si="3"/>
        <v>35</v>
      </c>
      <c r="AJ6" s="12">
        <f t="shared" si="3"/>
        <v>18</v>
      </c>
      <c r="AK6" s="10">
        <f t="shared" si="3"/>
        <v>29</v>
      </c>
      <c r="AL6" s="11">
        <f t="shared" si="3"/>
        <v>30</v>
      </c>
      <c r="AM6" s="11">
        <f t="shared" si="3"/>
        <v>30</v>
      </c>
      <c r="AN6" s="12">
        <f t="shared" si="3"/>
        <v>8</v>
      </c>
      <c r="AO6" s="11">
        <f t="shared" si="3"/>
        <v>39</v>
      </c>
      <c r="AP6" s="11">
        <f t="shared" si="3"/>
        <v>39</v>
      </c>
      <c r="AQ6" s="11">
        <f t="shared" si="3"/>
        <v>39</v>
      </c>
      <c r="AR6" s="11">
        <f t="shared" si="3"/>
        <v>39</v>
      </c>
      <c r="AS6" s="11">
        <f t="shared" si="3"/>
        <v>39</v>
      </c>
      <c r="AT6" s="10">
        <f t="shared" si="3"/>
        <v>7</v>
      </c>
      <c r="AU6" s="11">
        <f t="shared" si="3"/>
        <v>7</v>
      </c>
      <c r="AV6" s="11">
        <f t="shared" si="3"/>
        <v>7</v>
      </c>
      <c r="AW6" s="12">
        <f t="shared" si="3"/>
        <v>7</v>
      </c>
      <c r="AX6" s="109"/>
      <c r="AY6" s="83"/>
    </row>
    <row r="7" spans="1:51" x14ac:dyDescent="0.25">
      <c r="A7" s="125"/>
      <c r="B7" s="126"/>
      <c r="C7" s="127"/>
      <c r="D7" s="107"/>
      <c r="E7" s="108"/>
      <c r="F7" s="108"/>
      <c r="G7" s="121"/>
      <c r="H7" s="10">
        <f t="shared" ref="H7:AW7" si="5">SUMIF($F$11:$F$50,"&gt;0",H11:H50)</f>
        <v>3</v>
      </c>
      <c r="I7" s="11">
        <f t="shared" si="5"/>
        <v>5</v>
      </c>
      <c r="J7" s="11">
        <f t="shared" si="5"/>
        <v>5</v>
      </c>
      <c r="K7" s="11">
        <f t="shared" si="5"/>
        <v>5</v>
      </c>
      <c r="L7" s="11">
        <f t="shared" si="5"/>
        <v>5</v>
      </c>
      <c r="M7" s="11">
        <f t="shared" si="5"/>
        <v>5</v>
      </c>
      <c r="N7" s="11">
        <f t="shared" si="5"/>
        <v>5</v>
      </c>
      <c r="O7" s="12">
        <f t="shared" si="5"/>
        <v>7</v>
      </c>
      <c r="P7" s="11">
        <f t="shared" si="5"/>
        <v>4</v>
      </c>
      <c r="Q7" s="11">
        <f t="shared" si="5"/>
        <v>5</v>
      </c>
      <c r="R7" s="11">
        <f t="shared" si="5"/>
        <v>5</v>
      </c>
      <c r="S7" s="11">
        <f t="shared" si="5"/>
        <v>5</v>
      </c>
      <c r="T7" s="11">
        <f t="shared" si="5"/>
        <v>5</v>
      </c>
      <c r="U7" s="11">
        <f t="shared" si="5"/>
        <v>5</v>
      </c>
      <c r="V7" s="12">
        <f t="shared" si="5"/>
        <v>12</v>
      </c>
      <c r="W7" s="10">
        <f t="shared" si="5"/>
        <v>9</v>
      </c>
      <c r="X7" s="11">
        <f t="shared" si="5"/>
        <v>9</v>
      </c>
      <c r="Y7" s="11">
        <f t="shared" si="5"/>
        <v>8</v>
      </c>
      <c r="Z7" s="11">
        <f t="shared" ref="Z7:AB7" si="6">SUMIF($F$11:$F$50,"&gt;0",Z11:Z50)</f>
        <v>8</v>
      </c>
      <c r="AA7" s="11">
        <f t="shared" si="6"/>
        <v>8</v>
      </c>
      <c r="AB7" s="11">
        <f t="shared" si="6"/>
        <v>7</v>
      </c>
      <c r="AC7" s="11">
        <f t="shared" si="5"/>
        <v>8</v>
      </c>
      <c r="AD7" s="11">
        <f t="shared" si="5"/>
        <v>8</v>
      </c>
      <c r="AE7" s="12">
        <f t="shared" si="5"/>
        <v>8</v>
      </c>
      <c r="AF7" s="10">
        <f t="shared" si="5"/>
        <v>5</v>
      </c>
      <c r="AG7" s="11">
        <f t="shared" si="5"/>
        <v>5</v>
      </c>
      <c r="AH7" s="11">
        <f t="shared" si="5"/>
        <v>5</v>
      </c>
      <c r="AI7" s="11">
        <f t="shared" si="5"/>
        <v>5</v>
      </c>
      <c r="AJ7" s="12">
        <f t="shared" si="5"/>
        <v>22</v>
      </c>
      <c r="AK7" s="10">
        <f t="shared" si="5"/>
        <v>2</v>
      </c>
      <c r="AL7" s="11">
        <f t="shared" si="5"/>
        <v>2</v>
      </c>
      <c r="AM7" s="11">
        <f t="shared" si="5"/>
        <v>2</v>
      </c>
      <c r="AN7" s="12">
        <f t="shared" si="5"/>
        <v>22</v>
      </c>
      <c r="AO7" s="11">
        <f t="shared" si="5"/>
        <v>1</v>
      </c>
      <c r="AP7" s="11">
        <f t="shared" si="5"/>
        <v>1</v>
      </c>
      <c r="AQ7" s="11">
        <f t="shared" si="5"/>
        <v>1</v>
      </c>
      <c r="AR7" s="11">
        <f t="shared" si="5"/>
        <v>1</v>
      </c>
      <c r="AS7" s="11">
        <f t="shared" si="5"/>
        <v>1</v>
      </c>
      <c r="AT7" s="10">
        <f t="shared" si="5"/>
        <v>25</v>
      </c>
      <c r="AU7" s="11">
        <f t="shared" si="5"/>
        <v>24</v>
      </c>
      <c r="AV7" s="11">
        <f t="shared" si="5"/>
        <v>24</v>
      </c>
      <c r="AW7" s="12">
        <f t="shared" si="5"/>
        <v>24</v>
      </c>
      <c r="AX7" s="109"/>
      <c r="AY7" s="83"/>
    </row>
    <row r="8" spans="1:51" x14ac:dyDescent="0.25">
      <c r="A8" s="125"/>
      <c r="B8" s="126"/>
      <c r="C8" s="127"/>
      <c r="D8" s="107"/>
      <c r="E8" s="108"/>
      <c r="F8" s="108"/>
      <c r="G8" s="121"/>
      <c r="H8" s="13">
        <v>1</v>
      </c>
      <c r="I8" s="14">
        <f t="shared" ref="I8:Y9" si="7">H8+1</f>
        <v>2</v>
      </c>
      <c r="J8" s="14">
        <f t="shared" si="7"/>
        <v>3</v>
      </c>
      <c r="K8" s="14">
        <f t="shared" ref="K8:K9" si="8">J8+1</f>
        <v>4</v>
      </c>
      <c r="L8" s="14">
        <f t="shared" ref="L8:L9" si="9">K8+1</f>
        <v>5</v>
      </c>
      <c r="M8" s="14">
        <f t="shared" si="7"/>
        <v>6</v>
      </c>
      <c r="N8" s="14">
        <f t="shared" si="7"/>
        <v>7</v>
      </c>
      <c r="O8" s="15">
        <f t="shared" si="7"/>
        <v>8</v>
      </c>
      <c r="P8" s="66">
        <v>1</v>
      </c>
      <c r="Q8" s="14">
        <f t="shared" ref="Q8:Q9" si="10">P8+1</f>
        <v>2</v>
      </c>
      <c r="R8" s="14">
        <f>Q8+1</f>
        <v>3</v>
      </c>
      <c r="S8" s="14">
        <f t="shared" si="7"/>
        <v>4</v>
      </c>
      <c r="T8" s="14">
        <f t="shared" si="7"/>
        <v>5</v>
      </c>
      <c r="U8" s="14">
        <f t="shared" si="7"/>
        <v>6</v>
      </c>
      <c r="V8" s="15">
        <f>U8+1</f>
        <v>7</v>
      </c>
      <c r="W8" s="13">
        <v>1</v>
      </c>
      <c r="X8" s="14">
        <f t="shared" si="7"/>
        <v>2</v>
      </c>
      <c r="Y8" s="14">
        <f t="shared" si="7"/>
        <v>3</v>
      </c>
      <c r="Z8" s="14">
        <f t="shared" ref="Z8:Z9" si="11">Y8+1</f>
        <v>4</v>
      </c>
      <c r="AA8" s="14">
        <f t="shared" ref="AA8:AA9" si="12">Z8+1</f>
        <v>5</v>
      </c>
      <c r="AB8" s="14">
        <f t="shared" ref="AB8:AB9" si="13">AA8+1</f>
        <v>6</v>
      </c>
      <c r="AC8" s="14">
        <f t="shared" ref="AC8:AE9" si="14">AB8+1</f>
        <v>7</v>
      </c>
      <c r="AD8" s="14">
        <f t="shared" si="14"/>
        <v>8</v>
      </c>
      <c r="AE8" s="15">
        <f t="shared" si="14"/>
        <v>9</v>
      </c>
      <c r="AF8" s="13">
        <v>1</v>
      </c>
      <c r="AG8" s="14">
        <f t="shared" ref="AG8:AS9" si="15">AF8+1</f>
        <v>2</v>
      </c>
      <c r="AH8" s="14">
        <f t="shared" si="15"/>
        <v>3</v>
      </c>
      <c r="AI8" s="14">
        <f t="shared" si="15"/>
        <v>4</v>
      </c>
      <c r="AJ8" s="15">
        <f>AI8+1</f>
        <v>5</v>
      </c>
      <c r="AK8" s="13">
        <v>1</v>
      </c>
      <c r="AL8" s="14">
        <f>AK8+1</f>
        <v>2</v>
      </c>
      <c r="AM8" s="14">
        <f>AL8+1</f>
        <v>3</v>
      </c>
      <c r="AN8" s="15">
        <f t="shared" ref="AN8:AN9" si="16">AM8+1</f>
        <v>4</v>
      </c>
      <c r="AO8" s="66">
        <v>1</v>
      </c>
      <c r="AP8" s="14">
        <f>AO8+1</f>
        <v>2</v>
      </c>
      <c r="AQ8" s="14">
        <f t="shared" ref="AQ8:AR9" si="17">AP8+1</f>
        <v>3</v>
      </c>
      <c r="AR8" s="14">
        <f t="shared" si="17"/>
        <v>4</v>
      </c>
      <c r="AS8" s="15">
        <f t="shared" si="15"/>
        <v>5</v>
      </c>
      <c r="AT8" s="13">
        <v>1</v>
      </c>
      <c r="AU8" s="14">
        <f t="shared" ref="AU8:AV9" si="18">AT8+1</f>
        <v>2</v>
      </c>
      <c r="AV8" s="14">
        <f t="shared" si="18"/>
        <v>3</v>
      </c>
      <c r="AW8" s="14">
        <f>AV8+1</f>
        <v>4</v>
      </c>
      <c r="AX8" s="109"/>
      <c r="AY8" s="83"/>
    </row>
    <row r="9" spans="1:51" x14ac:dyDescent="0.25">
      <c r="A9" s="125"/>
      <c r="B9" s="126"/>
      <c r="C9" s="127"/>
      <c r="D9" s="107"/>
      <c r="E9" s="108"/>
      <c r="F9" s="108"/>
      <c r="G9" s="121"/>
      <c r="H9" s="13">
        <v>1</v>
      </c>
      <c r="I9" s="14">
        <f t="shared" si="7"/>
        <v>2</v>
      </c>
      <c r="J9" s="14">
        <f t="shared" si="7"/>
        <v>3</v>
      </c>
      <c r="K9" s="14">
        <f t="shared" si="8"/>
        <v>4</v>
      </c>
      <c r="L9" s="14">
        <f t="shared" si="9"/>
        <v>5</v>
      </c>
      <c r="M9" s="14">
        <f t="shared" si="7"/>
        <v>6</v>
      </c>
      <c r="N9" s="14">
        <f t="shared" si="7"/>
        <v>7</v>
      </c>
      <c r="O9" s="15">
        <f t="shared" si="7"/>
        <v>8</v>
      </c>
      <c r="P9" s="66">
        <f t="shared" si="7"/>
        <v>9</v>
      </c>
      <c r="Q9" s="14">
        <f t="shared" si="10"/>
        <v>10</v>
      </c>
      <c r="R9" s="14">
        <f>Q9+1</f>
        <v>11</v>
      </c>
      <c r="S9" s="14">
        <f t="shared" si="7"/>
        <v>12</v>
      </c>
      <c r="T9" s="14">
        <f t="shared" si="7"/>
        <v>13</v>
      </c>
      <c r="U9" s="14">
        <f t="shared" si="7"/>
        <v>14</v>
      </c>
      <c r="V9" s="15">
        <f>U9+1</f>
        <v>15</v>
      </c>
      <c r="W9" s="13">
        <f t="shared" si="7"/>
        <v>16</v>
      </c>
      <c r="X9" s="14">
        <f t="shared" si="7"/>
        <v>17</v>
      </c>
      <c r="Y9" s="14">
        <f t="shared" si="7"/>
        <v>18</v>
      </c>
      <c r="Z9" s="14">
        <f t="shared" si="11"/>
        <v>19</v>
      </c>
      <c r="AA9" s="14">
        <f t="shared" si="12"/>
        <v>20</v>
      </c>
      <c r="AB9" s="14">
        <f t="shared" si="13"/>
        <v>21</v>
      </c>
      <c r="AC9" s="14">
        <f t="shared" si="14"/>
        <v>22</v>
      </c>
      <c r="AD9" s="14">
        <f t="shared" si="14"/>
        <v>23</v>
      </c>
      <c r="AE9" s="15">
        <f t="shared" si="14"/>
        <v>24</v>
      </c>
      <c r="AF9" s="13">
        <f>AE9+1</f>
        <v>25</v>
      </c>
      <c r="AG9" s="14">
        <f t="shared" si="15"/>
        <v>26</v>
      </c>
      <c r="AH9" s="14">
        <f t="shared" si="15"/>
        <v>27</v>
      </c>
      <c r="AI9" s="14">
        <f t="shared" si="15"/>
        <v>28</v>
      </c>
      <c r="AJ9" s="15">
        <f>AI9+1</f>
        <v>29</v>
      </c>
      <c r="AK9" s="13">
        <f>AJ9+1</f>
        <v>30</v>
      </c>
      <c r="AL9" s="14">
        <f>AK9+1</f>
        <v>31</v>
      </c>
      <c r="AM9" s="14">
        <f>AL9+1</f>
        <v>32</v>
      </c>
      <c r="AN9" s="15">
        <f t="shared" si="16"/>
        <v>33</v>
      </c>
      <c r="AO9" s="66">
        <f>AN9+1</f>
        <v>34</v>
      </c>
      <c r="AP9" s="14">
        <f>AO9+1</f>
        <v>35</v>
      </c>
      <c r="AQ9" s="14">
        <f t="shared" si="17"/>
        <v>36</v>
      </c>
      <c r="AR9" s="14">
        <f t="shared" si="17"/>
        <v>37</v>
      </c>
      <c r="AS9" s="15">
        <f t="shared" si="15"/>
        <v>38</v>
      </c>
      <c r="AT9" s="13">
        <f>AS9+1</f>
        <v>39</v>
      </c>
      <c r="AU9" s="14">
        <f t="shared" si="18"/>
        <v>40</v>
      </c>
      <c r="AV9" s="14">
        <f t="shared" si="18"/>
        <v>41</v>
      </c>
      <c r="AW9" s="14">
        <f>AV9+1</f>
        <v>42</v>
      </c>
      <c r="AX9" s="110"/>
      <c r="AY9" s="87"/>
    </row>
    <row r="10" spans="1:51" ht="24.95" customHeight="1" x14ac:dyDescent="0.3">
      <c r="A10" s="16"/>
      <c r="B10" s="17" t="s">
        <v>10</v>
      </c>
      <c r="C10" s="64"/>
      <c r="D10" s="18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21"/>
      <c r="P10" s="19"/>
      <c r="Q10" s="19"/>
      <c r="R10" s="19"/>
      <c r="S10" s="19"/>
      <c r="T10" s="19"/>
      <c r="U10" s="19"/>
      <c r="V10" s="21"/>
      <c r="W10" s="20"/>
      <c r="X10" s="19"/>
      <c r="Y10" s="19"/>
      <c r="Z10" s="19"/>
      <c r="AA10" s="19"/>
      <c r="AB10" s="19"/>
      <c r="AC10" s="19"/>
      <c r="AD10" s="19"/>
      <c r="AE10" s="21"/>
      <c r="AF10" s="20"/>
      <c r="AG10" s="19"/>
      <c r="AH10" s="19"/>
      <c r="AI10" s="19"/>
      <c r="AJ10" s="21"/>
      <c r="AK10" s="20"/>
      <c r="AL10" s="19"/>
      <c r="AM10" s="19"/>
      <c r="AN10" s="21"/>
      <c r="AO10" s="19"/>
      <c r="AP10" s="19"/>
      <c r="AQ10" s="19"/>
      <c r="AR10" s="19"/>
      <c r="AS10" s="21"/>
      <c r="AT10" s="20"/>
      <c r="AU10" s="19"/>
      <c r="AV10" s="19"/>
      <c r="AW10" s="21"/>
      <c r="AX10" s="22"/>
      <c r="AY10" s="88"/>
    </row>
    <row r="11" spans="1:51" x14ac:dyDescent="0.25">
      <c r="A11" s="111">
        <v>1</v>
      </c>
      <c r="B11" s="113" t="s">
        <v>18</v>
      </c>
      <c r="C11" s="115">
        <v>50</v>
      </c>
      <c r="D11" s="117">
        <v>3</v>
      </c>
      <c r="E11" s="23">
        <f>D11*25-F12</f>
        <v>64</v>
      </c>
      <c r="F11" s="23"/>
      <c r="G11" s="119">
        <f>E11+F12</f>
        <v>75</v>
      </c>
      <c r="H11" s="24"/>
      <c r="I11" s="25"/>
      <c r="J11" s="25"/>
      <c r="K11" s="25"/>
      <c r="L11" s="25"/>
      <c r="M11" s="25"/>
      <c r="N11" s="25"/>
      <c r="O11" s="26"/>
      <c r="P11" s="27"/>
      <c r="Q11" s="25"/>
      <c r="R11" s="25"/>
      <c r="S11" s="25"/>
      <c r="T11" s="25"/>
      <c r="U11" s="25"/>
      <c r="V11" s="26"/>
      <c r="W11" s="24">
        <v>7</v>
      </c>
      <c r="X11" s="25">
        <v>7</v>
      </c>
      <c r="Y11" s="25">
        <v>7</v>
      </c>
      <c r="Z11" s="25">
        <v>7</v>
      </c>
      <c r="AA11" s="25">
        <v>7</v>
      </c>
      <c r="AB11" s="25">
        <v>7</v>
      </c>
      <c r="AC11" s="25">
        <v>7</v>
      </c>
      <c r="AD11" s="25">
        <v>7</v>
      </c>
      <c r="AE11" s="26">
        <v>8</v>
      </c>
      <c r="AF11" s="24"/>
      <c r="AG11" s="25"/>
      <c r="AH11" s="25"/>
      <c r="AI11" s="25"/>
      <c r="AJ11" s="26"/>
      <c r="AK11" s="24"/>
      <c r="AL11" s="25"/>
      <c r="AM11" s="28"/>
      <c r="AN11" s="26"/>
      <c r="AO11" s="27"/>
      <c r="AP11" s="25"/>
      <c r="AQ11" s="25"/>
      <c r="AR11" s="28"/>
      <c r="AS11" s="26"/>
      <c r="AT11" s="24"/>
      <c r="AU11" s="25"/>
      <c r="AV11" s="25"/>
      <c r="AW11" s="26"/>
      <c r="AX11" s="29">
        <f t="shared" ref="AX11:AX22" si="19">SUM(H11:AW11)</f>
        <v>64</v>
      </c>
      <c r="AY11" s="88" t="str">
        <f>IF(AX11=E11,"ოკ","გაასწ")</f>
        <v>ოკ</v>
      </c>
    </row>
    <row r="12" spans="1:51" x14ac:dyDescent="0.25">
      <c r="A12" s="112"/>
      <c r="B12" s="114"/>
      <c r="C12" s="116"/>
      <c r="D12" s="118"/>
      <c r="E12" s="30"/>
      <c r="F12" s="30">
        <v>11</v>
      </c>
      <c r="G12" s="120"/>
      <c r="H12" s="31"/>
      <c r="I12" s="32"/>
      <c r="J12" s="32"/>
      <c r="K12" s="32"/>
      <c r="L12" s="32"/>
      <c r="M12" s="32"/>
      <c r="N12" s="32"/>
      <c r="O12" s="33"/>
      <c r="P12" s="34"/>
      <c r="Q12" s="32"/>
      <c r="R12" s="32"/>
      <c r="S12" s="32"/>
      <c r="T12" s="32"/>
      <c r="U12" s="32"/>
      <c r="V12" s="33"/>
      <c r="W12" s="31">
        <v>2</v>
      </c>
      <c r="X12" s="32">
        <v>2</v>
      </c>
      <c r="Y12" s="32">
        <v>1</v>
      </c>
      <c r="Z12" s="32">
        <v>1</v>
      </c>
      <c r="AA12" s="32">
        <v>1</v>
      </c>
      <c r="AB12" s="32">
        <v>1</v>
      </c>
      <c r="AC12" s="32">
        <v>1</v>
      </c>
      <c r="AD12" s="32">
        <v>1</v>
      </c>
      <c r="AE12" s="33">
        <v>1</v>
      </c>
      <c r="AF12" s="31"/>
      <c r="AG12" s="32"/>
      <c r="AH12" s="32"/>
      <c r="AI12" s="32"/>
      <c r="AJ12" s="33"/>
      <c r="AK12" s="31"/>
      <c r="AL12" s="32"/>
      <c r="AM12" s="35"/>
      <c r="AN12" s="33"/>
      <c r="AO12" s="34"/>
      <c r="AP12" s="32"/>
      <c r="AQ12" s="32"/>
      <c r="AR12" s="35"/>
      <c r="AS12" s="33"/>
      <c r="AT12" s="31"/>
      <c r="AU12" s="32"/>
      <c r="AV12" s="32"/>
      <c r="AW12" s="33"/>
      <c r="AX12" s="29">
        <f t="shared" si="19"/>
        <v>11</v>
      </c>
      <c r="AY12" s="88" t="str">
        <f>IF(AX12=F12,"ოკ","გაასწ")</f>
        <v>ოკ</v>
      </c>
    </row>
    <row r="13" spans="1:51" x14ac:dyDescent="0.25">
      <c r="A13" s="111">
        <v>2</v>
      </c>
      <c r="B13" s="113" t="s">
        <v>20</v>
      </c>
      <c r="C13" s="115">
        <v>33</v>
      </c>
      <c r="D13" s="117">
        <v>2</v>
      </c>
      <c r="E13" s="23">
        <f>D13*25-F14</f>
        <v>47</v>
      </c>
      <c r="F13" s="23"/>
      <c r="G13" s="119">
        <f>E13+F14</f>
        <v>50</v>
      </c>
      <c r="H13" s="24">
        <v>3</v>
      </c>
      <c r="I13" s="25">
        <v>7</v>
      </c>
      <c r="J13" s="25">
        <v>7</v>
      </c>
      <c r="K13" s="25">
        <v>7</v>
      </c>
      <c r="L13" s="25">
        <v>7</v>
      </c>
      <c r="M13" s="25">
        <v>7</v>
      </c>
      <c r="N13" s="25">
        <v>7</v>
      </c>
      <c r="O13" s="26">
        <v>2</v>
      </c>
      <c r="P13" s="27"/>
      <c r="Q13" s="25"/>
      <c r="R13" s="25"/>
      <c r="S13" s="25"/>
      <c r="T13" s="25"/>
      <c r="U13" s="25"/>
      <c r="V13" s="26"/>
      <c r="W13" s="24"/>
      <c r="X13" s="25"/>
      <c r="Y13" s="25"/>
      <c r="Z13" s="25"/>
      <c r="AA13" s="25"/>
      <c r="AB13" s="25"/>
      <c r="AC13" s="25"/>
      <c r="AD13" s="25"/>
      <c r="AE13" s="26"/>
      <c r="AF13" s="24"/>
      <c r="AG13" s="25"/>
      <c r="AH13" s="25"/>
      <c r="AI13" s="25"/>
      <c r="AJ13" s="26"/>
      <c r="AK13" s="24"/>
      <c r="AL13" s="25"/>
      <c r="AM13" s="28"/>
      <c r="AN13" s="26"/>
      <c r="AO13" s="27"/>
      <c r="AP13" s="25"/>
      <c r="AQ13" s="25"/>
      <c r="AR13" s="28"/>
      <c r="AS13" s="26"/>
      <c r="AT13" s="24"/>
      <c r="AU13" s="25"/>
      <c r="AV13" s="25"/>
      <c r="AW13" s="26"/>
      <c r="AX13" s="29">
        <f t="shared" si="19"/>
        <v>47</v>
      </c>
      <c r="AY13" s="88" t="str">
        <f>IF(AX13=E13,"ოკ","გაასწ")</f>
        <v>ოკ</v>
      </c>
    </row>
    <row r="14" spans="1:51" x14ac:dyDescent="0.25">
      <c r="A14" s="112"/>
      <c r="B14" s="114"/>
      <c r="C14" s="116"/>
      <c r="D14" s="118"/>
      <c r="E14" s="30"/>
      <c r="F14" s="30">
        <v>3</v>
      </c>
      <c r="G14" s="120"/>
      <c r="H14" s="31"/>
      <c r="I14" s="32"/>
      <c r="J14" s="32"/>
      <c r="K14" s="32"/>
      <c r="L14" s="32"/>
      <c r="M14" s="32"/>
      <c r="N14" s="32"/>
      <c r="O14" s="33">
        <v>3</v>
      </c>
      <c r="P14" s="34"/>
      <c r="Q14" s="32"/>
      <c r="R14" s="32"/>
      <c r="S14" s="32"/>
      <c r="T14" s="32"/>
      <c r="U14" s="32"/>
      <c r="V14" s="33"/>
      <c r="W14" s="31"/>
      <c r="X14" s="32"/>
      <c r="Y14" s="32"/>
      <c r="Z14" s="32"/>
      <c r="AA14" s="32"/>
      <c r="AB14" s="32"/>
      <c r="AC14" s="32"/>
      <c r="AD14" s="32"/>
      <c r="AE14" s="33"/>
      <c r="AF14" s="31"/>
      <c r="AG14" s="32"/>
      <c r="AH14" s="32"/>
      <c r="AI14" s="32"/>
      <c r="AJ14" s="33"/>
      <c r="AK14" s="31"/>
      <c r="AL14" s="32"/>
      <c r="AM14" s="35"/>
      <c r="AN14" s="33"/>
      <c r="AO14" s="34"/>
      <c r="AP14" s="32"/>
      <c r="AQ14" s="32"/>
      <c r="AR14" s="35"/>
      <c r="AS14" s="33"/>
      <c r="AT14" s="31"/>
      <c r="AU14" s="32"/>
      <c r="AV14" s="32"/>
      <c r="AW14" s="33"/>
      <c r="AX14" s="29">
        <f t="shared" si="19"/>
        <v>3</v>
      </c>
      <c r="AY14" s="88" t="str">
        <f>IF(AX14=F14,"ოკ","გაასწ")</f>
        <v>ოკ</v>
      </c>
    </row>
    <row r="15" spans="1:51" x14ac:dyDescent="0.25">
      <c r="A15" s="111">
        <v>3</v>
      </c>
      <c r="B15" s="113" t="s">
        <v>19</v>
      </c>
      <c r="C15" s="115">
        <v>63</v>
      </c>
      <c r="D15" s="117">
        <v>3</v>
      </c>
      <c r="E15" s="23">
        <f>D15*25-F16</f>
        <v>67</v>
      </c>
      <c r="F15" s="23"/>
      <c r="G15" s="119">
        <f>E15+F16</f>
        <v>75</v>
      </c>
      <c r="H15" s="24">
        <v>9</v>
      </c>
      <c r="I15" s="25">
        <v>8</v>
      </c>
      <c r="J15" s="25">
        <v>8</v>
      </c>
      <c r="K15" s="25">
        <v>8</v>
      </c>
      <c r="L15" s="25">
        <v>8</v>
      </c>
      <c r="M15" s="25">
        <v>8</v>
      </c>
      <c r="N15" s="25">
        <v>8</v>
      </c>
      <c r="O15" s="26">
        <v>10</v>
      </c>
      <c r="P15" s="27"/>
      <c r="Q15" s="25"/>
      <c r="R15" s="25"/>
      <c r="S15" s="25"/>
      <c r="T15" s="25"/>
      <c r="U15" s="25"/>
      <c r="V15" s="26"/>
      <c r="W15" s="24"/>
      <c r="X15" s="25"/>
      <c r="Y15" s="25"/>
      <c r="Z15" s="25"/>
      <c r="AA15" s="25"/>
      <c r="AB15" s="25"/>
      <c r="AC15" s="25"/>
      <c r="AD15" s="25"/>
      <c r="AE15" s="26"/>
      <c r="AF15" s="24"/>
      <c r="AG15" s="25"/>
      <c r="AH15" s="25"/>
      <c r="AI15" s="25"/>
      <c r="AJ15" s="26"/>
      <c r="AK15" s="24"/>
      <c r="AL15" s="25"/>
      <c r="AM15" s="28"/>
      <c r="AN15" s="26"/>
      <c r="AO15" s="27"/>
      <c r="AP15" s="25"/>
      <c r="AQ15" s="25"/>
      <c r="AR15" s="28"/>
      <c r="AS15" s="26"/>
      <c r="AT15" s="24"/>
      <c r="AU15" s="25"/>
      <c r="AV15" s="25"/>
      <c r="AW15" s="26"/>
      <c r="AX15" s="29">
        <f t="shared" si="19"/>
        <v>67</v>
      </c>
      <c r="AY15" s="88" t="str">
        <f>IF(AX15=E15,"ოკ","გაასწ")</f>
        <v>ოკ</v>
      </c>
    </row>
    <row r="16" spans="1:51" x14ac:dyDescent="0.25">
      <c r="A16" s="112"/>
      <c r="B16" s="114"/>
      <c r="C16" s="116"/>
      <c r="D16" s="118"/>
      <c r="E16" s="30"/>
      <c r="F16" s="30">
        <v>8</v>
      </c>
      <c r="G16" s="120"/>
      <c r="H16" s="31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3">
        <v>1</v>
      </c>
      <c r="P16" s="34"/>
      <c r="Q16" s="32"/>
      <c r="R16" s="32"/>
      <c r="S16" s="32"/>
      <c r="T16" s="32"/>
      <c r="U16" s="32"/>
      <c r="V16" s="33"/>
      <c r="W16" s="31"/>
      <c r="X16" s="32"/>
      <c r="Y16" s="32"/>
      <c r="Z16" s="32"/>
      <c r="AA16" s="32"/>
      <c r="AB16" s="32"/>
      <c r="AC16" s="32"/>
      <c r="AD16" s="32"/>
      <c r="AE16" s="33"/>
      <c r="AF16" s="31"/>
      <c r="AG16" s="32"/>
      <c r="AH16" s="32"/>
      <c r="AI16" s="32"/>
      <c r="AJ16" s="33"/>
      <c r="AK16" s="31"/>
      <c r="AL16" s="32"/>
      <c r="AM16" s="35"/>
      <c r="AN16" s="33"/>
      <c r="AO16" s="34"/>
      <c r="AP16" s="32"/>
      <c r="AQ16" s="32"/>
      <c r="AR16" s="35"/>
      <c r="AS16" s="33"/>
      <c r="AT16" s="31"/>
      <c r="AU16" s="32"/>
      <c r="AV16" s="32"/>
      <c r="AW16" s="33"/>
      <c r="AX16" s="29">
        <f t="shared" si="19"/>
        <v>8</v>
      </c>
      <c r="AY16" s="88" t="str">
        <f>IF(AX16=F16,"ოკ","გაასწ")</f>
        <v>ოკ</v>
      </c>
    </row>
    <row r="17" spans="1:51" x14ac:dyDescent="0.25">
      <c r="A17" s="111">
        <v>4</v>
      </c>
      <c r="B17" s="113" t="s">
        <v>17</v>
      </c>
      <c r="C17" s="115">
        <v>53</v>
      </c>
      <c r="D17" s="117">
        <v>2</v>
      </c>
      <c r="E17" s="23">
        <f>D17*25-F18</f>
        <v>28</v>
      </c>
      <c r="F17" s="23"/>
      <c r="G17" s="119">
        <f>E17+F18</f>
        <v>50</v>
      </c>
      <c r="H17" s="24"/>
      <c r="I17" s="25"/>
      <c r="J17" s="25"/>
      <c r="K17" s="25"/>
      <c r="L17" s="25"/>
      <c r="M17" s="25"/>
      <c r="N17" s="25"/>
      <c r="O17" s="26"/>
      <c r="P17" s="27"/>
      <c r="Q17" s="25"/>
      <c r="R17" s="25"/>
      <c r="S17" s="25"/>
      <c r="T17" s="25"/>
      <c r="U17" s="25"/>
      <c r="V17" s="26"/>
      <c r="W17" s="24">
        <v>3</v>
      </c>
      <c r="X17" s="25">
        <v>3</v>
      </c>
      <c r="Y17" s="25">
        <v>3</v>
      </c>
      <c r="Z17" s="25">
        <v>3</v>
      </c>
      <c r="AA17" s="25">
        <v>3</v>
      </c>
      <c r="AB17" s="25">
        <v>3</v>
      </c>
      <c r="AC17" s="25">
        <v>3</v>
      </c>
      <c r="AD17" s="25">
        <v>3</v>
      </c>
      <c r="AE17" s="26">
        <v>4</v>
      </c>
      <c r="AF17" s="24"/>
      <c r="AG17" s="25"/>
      <c r="AH17" s="25"/>
      <c r="AI17" s="25"/>
      <c r="AJ17" s="26"/>
      <c r="AK17" s="24"/>
      <c r="AL17" s="25"/>
      <c r="AM17" s="28"/>
      <c r="AN17" s="26"/>
      <c r="AO17" s="27"/>
      <c r="AP17" s="25"/>
      <c r="AQ17" s="25"/>
      <c r="AR17" s="28"/>
      <c r="AS17" s="26"/>
      <c r="AT17" s="24"/>
      <c r="AU17" s="25"/>
      <c r="AV17" s="25"/>
      <c r="AW17" s="26"/>
      <c r="AX17" s="29">
        <f t="shared" si="19"/>
        <v>28</v>
      </c>
      <c r="AY17" s="88" t="str">
        <f>IF(AX17=E17,"ოკ","გაასწ")</f>
        <v>ოკ</v>
      </c>
    </row>
    <row r="18" spans="1:51" x14ac:dyDescent="0.25">
      <c r="A18" s="112"/>
      <c r="B18" s="114"/>
      <c r="C18" s="116"/>
      <c r="D18" s="118"/>
      <c r="E18" s="30"/>
      <c r="F18" s="30">
        <v>22</v>
      </c>
      <c r="G18" s="120"/>
      <c r="H18" s="31"/>
      <c r="I18" s="32"/>
      <c r="J18" s="32"/>
      <c r="K18" s="32"/>
      <c r="L18" s="32"/>
      <c r="M18" s="32"/>
      <c r="N18" s="32"/>
      <c r="O18" s="33"/>
      <c r="P18" s="34"/>
      <c r="Q18" s="32"/>
      <c r="R18" s="32"/>
      <c r="S18" s="32"/>
      <c r="T18" s="32"/>
      <c r="U18" s="32"/>
      <c r="V18" s="33"/>
      <c r="W18" s="31">
        <v>3</v>
      </c>
      <c r="X18" s="32">
        <v>3</v>
      </c>
      <c r="Y18" s="32">
        <v>3</v>
      </c>
      <c r="Z18" s="32">
        <v>3</v>
      </c>
      <c r="AA18" s="32">
        <v>2</v>
      </c>
      <c r="AB18" s="32">
        <v>2</v>
      </c>
      <c r="AC18" s="32">
        <v>2</v>
      </c>
      <c r="AD18" s="32">
        <v>2</v>
      </c>
      <c r="AE18" s="33">
        <v>2</v>
      </c>
      <c r="AF18" s="31"/>
      <c r="AG18" s="32"/>
      <c r="AH18" s="32"/>
      <c r="AI18" s="32"/>
      <c r="AJ18" s="33"/>
      <c r="AK18" s="31"/>
      <c r="AL18" s="32"/>
      <c r="AM18" s="35"/>
      <c r="AN18" s="33"/>
      <c r="AO18" s="34"/>
      <c r="AP18" s="32"/>
      <c r="AQ18" s="32"/>
      <c r="AR18" s="35"/>
      <c r="AS18" s="33"/>
      <c r="AT18" s="31"/>
      <c r="AU18" s="32"/>
      <c r="AV18" s="32"/>
      <c r="AW18" s="33"/>
      <c r="AX18" s="29">
        <f t="shared" si="19"/>
        <v>22</v>
      </c>
      <c r="AY18" s="88" t="str">
        <f>IF(AX18=F18,"ოკ","გაასწ")</f>
        <v>ოკ</v>
      </c>
    </row>
    <row r="19" spans="1:51" x14ac:dyDescent="0.25">
      <c r="A19" s="111">
        <v>5</v>
      </c>
      <c r="B19" s="113" t="s">
        <v>15</v>
      </c>
      <c r="C19" s="115">
        <v>68</v>
      </c>
      <c r="D19" s="117">
        <v>4</v>
      </c>
      <c r="E19" s="23">
        <f>D19*25-F20</f>
        <v>86</v>
      </c>
      <c r="F19" s="23"/>
      <c r="G19" s="119">
        <f>E19+F20</f>
        <v>100</v>
      </c>
      <c r="H19" s="24">
        <v>12</v>
      </c>
      <c r="I19" s="25">
        <v>11</v>
      </c>
      <c r="J19" s="25">
        <v>11</v>
      </c>
      <c r="K19" s="25">
        <v>11</v>
      </c>
      <c r="L19" s="25">
        <v>11</v>
      </c>
      <c r="M19" s="25">
        <v>11</v>
      </c>
      <c r="N19" s="25">
        <v>11</v>
      </c>
      <c r="O19" s="26">
        <v>8</v>
      </c>
      <c r="P19" s="27"/>
      <c r="Q19" s="25"/>
      <c r="R19" s="25"/>
      <c r="S19" s="25"/>
      <c r="T19" s="25"/>
      <c r="U19" s="25"/>
      <c r="V19" s="26"/>
      <c r="W19" s="24"/>
      <c r="X19" s="25"/>
      <c r="Y19" s="25"/>
      <c r="Z19" s="25"/>
      <c r="AA19" s="25"/>
      <c r="AB19" s="25"/>
      <c r="AC19" s="25"/>
      <c r="AD19" s="25"/>
      <c r="AE19" s="26"/>
      <c r="AF19" s="36"/>
      <c r="AG19" s="38"/>
      <c r="AH19" s="38"/>
      <c r="AI19" s="38"/>
      <c r="AJ19" s="39"/>
      <c r="AK19" s="36"/>
      <c r="AL19" s="38"/>
      <c r="AM19" s="40"/>
      <c r="AN19" s="39"/>
      <c r="AO19" s="37"/>
      <c r="AP19" s="38"/>
      <c r="AQ19" s="38"/>
      <c r="AR19" s="40"/>
      <c r="AS19" s="39"/>
      <c r="AT19" s="36"/>
      <c r="AU19" s="38"/>
      <c r="AV19" s="38"/>
      <c r="AW19" s="39"/>
      <c r="AX19" s="29">
        <f t="shared" si="19"/>
        <v>86</v>
      </c>
      <c r="AY19" s="88" t="str">
        <f>IF(AX19=E19,"ოკ","გაასწ")</f>
        <v>ოკ</v>
      </c>
    </row>
    <row r="20" spans="1:51" x14ac:dyDescent="0.25">
      <c r="A20" s="112"/>
      <c r="B20" s="114"/>
      <c r="C20" s="116"/>
      <c r="D20" s="118"/>
      <c r="E20" s="30"/>
      <c r="F20" s="30">
        <v>14</v>
      </c>
      <c r="G20" s="120"/>
      <c r="H20" s="31">
        <v>2</v>
      </c>
      <c r="I20" s="32">
        <v>2</v>
      </c>
      <c r="J20" s="32">
        <v>2</v>
      </c>
      <c r="K20" s="32">
        <v>2</v>
      </c>
      <c r="L20" s="32">
        <v>2</v>
      </c>
      <c r="M20" s="32">
        <v>2</v>
      </c>
      <c r="N20" s="32">
        <v>2</v>
      </c>
      <c r="O20" s="33"/>
      <c r="P20" s="34"/>
      <c r="Q20" s="32"/>
      <c r="R20" s="32"/>
      <c r="S20" s="32"/>
      <c r="T20" s="32"/>
      <c r="U20" s="32"/>
      <c r="V20" s="33"/>
      <c r="W20" s="31"/>
      <c r="X20" s="32"/>
      <c r="Y20" s="32"/>
      <c r="Z20" s="32"/>
      <c r="AA20" s="32"/>
      <c r="AB20" s="32"/>
      <c r="AC20" s="32"/>
      <c r="AD20" s="32"/>
      <c r="AE20" s="33"/>
      <c r="AF20" s="36"/>
      <c r="AG20" s="38"/>
      <c r="AH20" s="38"/>
      <c r="AI20" s="38"/>
      <c r="AJ20" s="39"/>
      <c r="AK20" s="36"/>
      <c r="AL20" s="38"/>
      <c r="AM20" s="40"/>
      <c r="AN20" s="39"/>
      <c r="AO20" s="37"/>
      <c r="AP20" s="38"/>
      <c r="AQ20" s="38"/>
      <c r="AR20" s="40"/>
      <c r="AS20" s="39"/>
      <c r="AT20" s="36"/>
      <c r="AU20" s="38"/>
      <c r="AV20" s="38"/>
      <c r="AW20" s="39"/>
      <c r="AX20" s="29">
        <f t="shared" si="19"/>
        <v>14</v>
      </c>
      <c r="AY20" s="88" t="str">
        <f>IF(AX20=F20,"ოკ","გაასწ")</f>
        <v>ოკ</v>
      </c>
    </row>
    <row r="21" spans="1:51" x14ac:dyDescent="0.25">
      <c r="A21" s="111">
        <v>6</v>
      </c>
      <c r="B21" s="113" t="s">
        <v>34</v>
      </c>
      <c r="C21" s="115">
        <v>32</v>
      </c>
      <c r="D21" s="117">
        <v>2</v>
      </c>
      <c r="E21" s="23">
        <f>D21*25-F22</f>
        <v>38</v>
      </c>
      <c r="F21" s="23"/>
      <c r="G21" s="119">
        <f>E21+F22</f>
        <v>50</v>
      </c>
      <c r="H21" s="24"/>
      <c r="I21" s="25"/>
      <c r="J21" s="25"/>
      <c r="K21" s="25"/>
      <c r="L21" s="25"/>
      <c r="M21" s="25"/>
      <c r="N21" s="25"/>
      <c r="O21" s="26"/>
      <c r="P21" s="27"/>
      <c r="Q21" s="25"/>
      <c r="R21" s="25"/>
      <c r="S21" s="25"/>
      <c r="T21" s="25"/>
      <c r="U21" s="25"/>
      <c r="V21" s="26"/>
      <c r="W21" s="24">
        <v>5</v>
      </c>
      <c r="X21" s="25">
        <v>5</v>
      </c>
      <c r="Y21" s="25">
        <v>5</v>
      </c>
      <c r="Z21" s="25">
        <v>4</v>
      </c>
      <c r="AA21" s="25">
        <v>4</v>
      </c>
      <c r="AB21" s="25">
        <v>4</v>
      </c>
      <c r="AC21" s="25">
        <v>4</v>
      </c>
      <c r="AD21" s="25">
        <v>4</v>
      </c>
      <c r="AE21" s="26">
        <v>3</v>
      </c>
      <c r="AF21" s="24"/>
      <c r="AG21" s="25"/>
      <c r="AH21" s="25"/>
      <c r="AI21" s="25"/>
      <c r="AJ21" s="26"/>
      <c r="AK21" s="24"/>
      <c r="AL21" s="25"/>
      <c r="AM21" s="28"/>
      <c r="AN21" s="26"/>
      <c r="AO21" s="27"/>
      <c r="AP21" s="25"/>
      <c r="AQ21" s="25"/>
      <c r="AR21" s="28"/>
      <c r="AS21" s="26"/>
      <c r="AT21" s="24"/>
      <c r="AU21" s="25"/>
      <c r="AV21" s="25"/>
      <c r="AW21" s="26"/>
      <c r="AX21" s="29">
        <f t="shared" si="19"/>
        <v>38</v>
      </c>
      <c r="AY21" s="88" t="str">
        <f>IF(AX21=E21,"ოკ","გაასწ")</f>
        <v>ოკ</v>
      </c>
    </row>
    <row r="22" spans="1:51" x14ac:dyDescent="0.25">
      <c r="A22" s="112"/>
      <c r="B22" s="114"/>
      <c r="C22" s="116"/>
      <c r="D22" s="118"/>
      <c r="E22" s="30"/>
      <c r="F22" s="30">
        <v>12</v>
      </c>
      <c r="G22" s="120"/>
      <c r="H22" s="31"/>
      <c r="I22" s="32"/>
      <c r="J22" s="32"/>
      <c r="K22" s="32"/>
      <c r="L22" s="32"/>
      <c r="M22" s="32"/>
      <c r="N22" s="32"/>
      <c r="O22" s="33"/>
      <c r="P22" s="34"/>
      <c r="Q22" s="32"/>
      <c r="R22" s="32"/>
      <c r="S22" s="32"/>
      <c r="T22" s="32"/>
      <c r="U22" s="32"/>
      <c r="V22" s="33"/>
      <c r="W22" s="31">
        <v>1</v>
      </c>
      <c r="X22" s="32">
        <v>1</v>
      </c>
      <c r="Y22" s="32">
        <v>1</v>
      </c>
      <c r="Z22" s="32">
        <v>1</v>
      </c>
      <c r="AA22" s="32">
        <v>1</v>
      </c>
      <c r="AB22" s="32">
        <v>1</v>
      </c>
      <c r="AC22" s="32">
        <v>2</v>
      </c>
      <c r="AD22" s="32">
        <v>2</v>
      </c>
      <c r="AE22" s="33">
        <v>2</v>
      </c>
      <c r="AF22" s="31"/>
      <c r="AG22" s="32"/>
      <c r="AH22" s="32"/>
      <c r="AI22" s="32"/>
      <c r="AJ22" s="33"/>
      <c r="AK22" s="31"/>
      <c r="AL22" s="32"/>
      <c r="AM22" s="35"/>
      <c r="AN22" s="33"/>
      <c r="AO22" s="34"/>
      <c r="AP22" s="32"/>
      <c r="AQ22" s="32"/>
      <c r="AR22" s="35"/>
      <c r="AS22" s="33"/>
      <c r="AT22" s="31"/>
      <c r="AU22" s="32"/>
      <c r="AV22" s="32"/>
      <c r="AW22" s="33"/>
      <c r="AX22" s="29">
        <f t="shared" si="19"/>
        <v>12</v>
      </c>
      <c r="AY22" s="88" t="str">
        <f>IF(AX22=F22,"ოკ","გაასწ")</f>
        <v>ოკ</v>
      </c>
    </row>
    <row r="23" spans="1:51" ht="24.95" customHeight="1" x14ac:dyDescent="0.3">
      <c r="A23" s="41"/>
      <c r="B23" s="42" t="s">
        <v>1</v>
      </c>
      <c r="C23" s="65"/>
      <c r="D23" s="43"/>
      <c r="E23" s="44"/>
      <c r="F23" s="44"/>
      <c r="G23" s="44"/>
      <c r="H23" s="45"/>
      <c r="I23" s="46"/>
      <c r="J23" s="46"/>
      <c r="K23" s="46"/>
      <c r="L23" s="46"/>
      <c r="M23" s="46"/>
      <c r="N23" s="46"/>
      <c r="O23" s="47"/>
      <c r="P23" s="46"/>
      <c r="Q23" s="46"/>
      <c r="R23" s="46"/>
      <c r="S23" s="46"/>
      <c r="T23" s="46"/>
      <c r="U23" s="46"/>
      <c r="V23" s="47"/>
      <c r="W23" s="45"/>
      <c r="X23" s="46"/>
      <c r="Y23" s="46"/>
      <c r="Z23" s="46"/>
      <c r="AA23" s="46"/>
      <c r="AB23" s="46"/>
      <c r="AC23" s="46"/>
      <c r="AD23" s="46"/>
      <c r="AE23" s="47"/>
      <c r="AF23" s="45"/>
      <c r="AG23" s="46"/>
      <c r="AH23" s="46"/>
      <c r="AI23" s="46"/>
      <c r="AJ23" s="47"/>
      <c r="AK23" s="45"/>
      <c r="AL23" s="46"/>
      <c r="AM23" s="46"/>
      <c r="AN23" s="47"/>
      <c r="AO23" s="46"/>
      <c r="AP23" s="46"/>
      <c r="AQ23" s="46"/>
      <c r="AR23" s="46"/>
      <c r="AS23" s="47"/>
      <c r="AT23" s="45"/>
      <c r="AU23" s="46"/>
      <c r="AV23" s="46"/>
      <c r="AW23" s="47"/>
      <c r="AX23" s="48"/>
      <c r="AY23" s="88"/>
    </row>
    <row r="24" spans="1:51" x14ac:dyDescent="0.25">
      <c r="A24" s="111">
        <v>7</v>
      </c>
      <c r="B24" s="128" t="s">
        <v>21</v>
      </c>
      <c r="C24" s="130">
        <v>29</v>
      </c>
      <c r="D24" s="117">
        <v>2</v>
      </c>
      <c r="E24" s="23">
        <f>D24*25-F25</f>
        <v>44</v>
      </c>
      <c r="F24" s="23"/>
      <c r="G24" s="119">
        <f>E24+F25</f>
        <v>50</v>
      </c>
      <c r="H24" s="24"/>
      <c r="I24" s="25"/>
      <c r="J24" s="25"/>
      <c r="K24" s="25"/>
      <c r="L24" s="25"/>
      <c r="M24" s="25"/>
      <c r="N24" s="25"/>
      <c r="O24" s="26"/>
      <c r="P24" s="27">
        <v>6</v>
      </c>
      <c r="Q24" s="25">
        <v>7</v>
      </c>
      <c r="R24" s="25">
        <v>7</v>
      </c>
      <c r="S24" s="25">
        <v>7</v>
      </c>
      <c r="T24" s="25">
        <v>7</v>
      </c>
      <c r="U24" s="25">
        <v>7</v>
      </c>
      <c r="V24" s="26">
        <v>3</v>
      </c>
      <c r="W24" s="24"/>
      <c r="X24" s="25"/>
      <c r="Y24" s="25"/>
      <c r="Z24" s="25"/>
      <c r="AA24" s="25"/>
      <c r="AB24" s="25"/>
      <c r="AC24" s="25"/>
      <c r="AD24" s="25"/>
      <c r="AE24" s="26"/>
      <c r="AF24" s="24"/>
      <c r="AG24" s="25"/>
      <c r="AH24" s="25"/>
      <c r="AI24" s="25"/>
      <c r="AJ24" s="26"/>
      <c r="AK24" s="24"/>
      <c r="AL24" s="25"/>
      <c r="AM24" s="28"/>
      <c r="AN24" s="26"/>
      <c r="AO24" s="27"/>
      <c r="AP24" s="25"/>
      <c r="AQ24" s="25"/>
      <c r="AR24" s="28"/>
      <c r="AS24" s="26"/>
      <c r="AT24" s="24"/>
      <c r="AU24" s="25"/>
      <c r="AV24" s="25"/>
      <c r="AW24" s="26"/>
      <c r="AX24" s="29">
        <f t="shared" ref="AX24:AX47" si="20">SUM(H24:AW24)</f>
        <v>44</v>
      </c>
      <c r="AY24" s="88" t="str">
        <f>IF(AX24=E24,"ოკ","გაასწ")</f>
        <v>ოკ</v>
      </c>
    </row>
    <row r="25" spans="1:51" x14ac:dyDescent="0.25">
      <c r="A25" s="112"/>
      <c r="B25" s="129"/>
      <c r="C25" s="131"/>
      <c r="D25" s="118"/>
      <c r="E25" s="30"/>
      <c r="F25" s="30">
        <v>6</v>
      </c>
      <c r="G25" s="120"/>
      <c r="H25" s="31"/>
      <c r="I25" s="32"/>
      <c r="J25" s="32"/>
      <c r="K25" s="32"/>
      <c r="L25" s="32"/>
      <c r="M25" s="32"/>
      <c r="N25" s="32"/>
      <c r="O25" s="33"/>
      <c r="P25" s="34">
        <v>1</v>
      </c>
      <c r="Q25" s="32">
        <v>1</v>
      </c>
      <c r="R25" s="32">
        <v>1</v>
      </c>
      <c r="S25" s="32">
        <v>1</v>
      </c>
      <c r="T25" s="32">
        <v>1</v>
      </c>
      <c r="U25" s="32">
        <v>1</v>
      </c>
      <c r="V25" s="33"/>
      <c r="W25" s="31"/>
      <c r="X25" s="32"/>
      <c r="Y25" s="32"/>
      <c r="Z25" s="32"/>
      <c r="AA25" s="32"/>
      <c r="AB25" s="32"/>
      <c r="AC25" s="32"/>
      <c r="AD25" s="32"/>
      <c r="AE25" s="33"/>
      <c r="AF25" s="31"/>
      <c r="AG25" s="32"/>
      <c r="AH25" s="32"/>
      <c r="AI25" s="32"/>
      <c r="AJ25" s="33"/>
      <c r="AK25" s="31"/>
      <c r="AL25" s="32"/>
      <c r="AM25" s="35"/>
      <c r="AN25" s="33"/>
      <c r="AO25" s="34"/>
      <c r="AP25" s="32"/>
      <c r="AQ25" s="32"/>
      <c r="AR25" s="35"/>
      <c r="AS25" s="33"/>
      <c r="AT25" s="31"/>
      <c r="AU25" s="32"/>
      <c r="AV25" s="32"/>
      <c r="AW25" s="33"/>
      <c r="AX25" s="29">
        <f t="shared" si="20"/>
        <v>6</v>
      </c>
      <c r="AY25" s="88" t="str">
        <f>IF(AX25=F25,"ოკ","გაასწ")</f>
        <v>ოკ</v>
      </c>
    </row>
    <row r="26" spans="1:51" x14ac:dyDescent="0.25">
      <c r="A26" s="111">
        <v>8</v>
      </c>
      <c r="B26" s="128" t="s">
        <v>22</v>
      </c>
      <c r="C26" s="130">
        <v>117</v>
      </c>
      <c r="D26" s="117">
        <v>8</v>
      </c>
      <c r="E26" s="23">
        <f>D26*25-F27</f>
        <v>195</v>
      </c>
      <c r="F26" s="23"/>
      <c r="G26" s="119">
        <f>E26+F27</f>
        <v>200</v>
      </c>
      <c r="H26" s="24"/>
      <c r="I26" s="25"/>
      <c r="J26" s="25"/>
      <c r="K26" s="25"/>
      <c r="L26" s="25"/>
      <c r="M26" s="25"/>
      <c r="N26" s="25"/>
      <c r="O26" s="26"/>
      <c r="P26" s="27"/>
      <c r="Q26" s="25"/>
      <c r="R26" s="25"/>
      <c r="S26" s="25"/>
      <c r="T26" s="25"/>
      <c r="U26" s="25"/>
      <c r="V26" s="26"/>
      <c r="W26" s="24"/>
      <c r="X26" s="25"/>
      <c r="Y26" s="25"/>
      <c r="Z26" s="25"/>
      <c r="AA26" s="25"/>
      <c r="AB26" s="25"/>
      <c r="AC26" s="25"/>
      <c r="AD26" s="25"/>
      <c r="AE26" s="26"/>
      <c r="AF26" s="24"/>
      <c r="AG26" s="25"/>
      <c r="AH26" s="25"/>
      <c r="AI26" s="25"/>
      <c r="AJ26" s="26"/>
      <c r="AK26" s="24"/>
      <c r="AL26" s="25"/>
      <c r="AM26" s="25"/>
      <c r="AN26" s="26"/>
      <c r="AO26" s="27">
        <v>39</v>
      </c>
      <c r="AP26" s="25">
        <v>39</v>
      </c>
      <c r="AQ26" s="25">
        <v>39</v>
      </c>
      <c r="AR26" s="25">
        <v>39</v>
      </c>
      <c r="AS26" s="26">
        <v>39</v>
      </c>
      <c r="AT26" s="24"/>
      <c r="AU26" s="25"/>
      <c r="AV26" s="25"/>
      <c r="AW26" s="26"/>
      <c r="AX26" s="29">
        <f t="shared" si="20"/>
        <v>195</v>
      </c>
      <c r="AY26" s="88" t="str">
        <f>IF(AX26=E26,"ოკ","გაასწ")</f>
        <v>ოკ</v>
      </c>
    </row>
    <row r="27" spans="1:51" x14ac:dyDescent="0.25">
      <c r="A27" s="112"/>
      <c r="B27" s="129"/>
      <c r="C27" s="131"/>
      <c r="D27" s="118"/>
      <c r="E27" s="30"/>
      <c r="F27" s="30">
        <v>5</v>
      </c>
      <c r="G27" s="120"/>
      <c r="H27" s="31"/>
      <c r="I27" s="32"/>
      <c r="J27" s="32"/>
      <c r="K27" s="32"/>
      <c r="L27" s="32"/>
      <c r="M27" s="32"/>
      <c r="N27" s="32"/>
      <c r="O27" s="33"/>
      <c r="P27" s="34"/>
      <c r="Q27" s="32"/>
      <c r="R27" s="32"/>
      <c r="S27" s="32"/>
      <c r="T27" s="32"/>
      <c r="U27" s="32"/>
      <c r="V27" s="33"/>
      <c r="W27" s="31"/>
      <c r="X27" s="32"/>
      <c r="Y27" s="32"/>
      <c r="Z27" s="32"/>
      <c r="AA27" s="32"/>
      <c r="AB27" s="32"/>
      <c r="AC27" s="32"/>
      <c r="AD27" s="32"/>
      <c r="AE27" s="33"/>
      <c r="AF27" s="31"/>
      <c r="AG27" s="32"/>
      <c r="AH27" s="32"/>
      <c r="AI27" s="32"/>
      <c r="AJ27" s="33"/>
      <c r="AK27" s="31"/>
      <c r="AL27" s="32"/>
      <c r="AM27" s="35"/>
      <c r="AN27" s="33"/>
      <c r="AO27" s="34">
        <v>1</v>
      </c>
      <c r="AP27" s="32">
        <v>1</v>
      </c>
      <c r="AQ27" s="32">
        <v>1</v>
      </c>
      <c r="AR27" s="35">
        <v>1</v>
      </c>
      <c r="AS27" s="33">
        <v>1</v>
      </c>
      <c r="AT27" s="31"/>
      <c r="AU27" s="32"/>
      <c r="AV27" s="32"/>
      <c r="AW27" s="33"/>
      <c r="AX27" s="29">
        <f t="shared" si="20"/>
        <v>5</v>
      </c>
      <c r="AY27" s="88" t="str">
        <f>IF(AX27=F27,"ოკ","გაასწ")</f>
        <v>ოკ</v>
      </c>
    </row>
    <row r="28" spans="1:51" x14ac:dyDescent="0.25">
      <c r="A28" s="111">
        <v>9</v>
      </c>
      <c r="B28" s="128" t="s">
        <v>23</v>
      </c>
      <c r="C28" s="130">
        <v>26</v>
      </c>
      <c r="D28" s="117">
        <v>5</v>
      </c>
      <c r="E28" s="23">
        <f>D28*25-F29</f>
        <v>28</v>
      </c>
      <c r="F28" s="23"/>
      <c r="G28" s="119">
        <f>E28+F29</f>
        <v>125</v>
      </c>
      <c r="H28" s="24"/>
      <c r="I28" s="25"/>
      <c r="J28" s="25"/>
      <c r="K28" s="25"/>
      <c r="L28" s="25"/>
      <c r="M28" s="25"/>
      <c r="N28" s="25"/>
      <c r="O28" s="26"/>
      <c r="P28" s="27"/>
      <c r="Q28" s="25"/>
      <c r="R28" s="25"/>
      <c r="S28" s="25"/>
      <c r="T28" s="25"/>
      <c r="U28" s="25"/>
      <c r="V28" s="26"/>
      <c r="W28" s="24"/>
      <c r="X28" s="25"/>
      <c r="Y28" s="25"/>
      <c r="Z28" s="25"/>
      <c r="AA28" s="25"/>
      <c r="AB28" s="25"/>
      <c r="AC28" s="25"/>
      <c r="AD28" s="25"/>
      <c r="AE28" s="26"/>
      <c r="AF28" s="24"/>
      <c r="AG28" s="25"/>
      <c r="AH28" s="25"/>
      <c r="AI28" s="25"/>
      <c r="AJ28" s="26"/>
      <c r="AK28" s="24"/>
      <c r="AL28" s="25"/>
      <c r="AM28" s="28"/>
      <c r="AN28" s="26"/>
      <c r="AO28" s="27"/>
      <c r="AP28" s="25"/>
      <c r="AQ28" s="25"/>
      <c r="AR28" s="28"/>
      <c r="AS28" s="26"/>
      <c r="AT28" s="24">
        <v>7</v>
      </c>
      <c r="AU28" s="25">
        <v>7</v>
      </c>
      <c r="AV28" s="25">
        <v>7</v>
      </c>
      <c r="AW28" s="26">
        <v>7</v>
      </c>
      <c r="AX28" s="29">
        <f t="shared" si="20"/>
        <v>28</v>
      </c>
      <c r="AY28" s="88" t="str">
        <f>IF(AX28=E28,"ოკ","გაასწ")</f>
        <v>ოკ</v>
      </c>
    </row>
    <row r="29" spans="1:51" x14ac:dyDescent="0.25">
      <c r="A29" s="112"/>
      <c r="B29" s="129"/>
      <c r="C29" s="131"/>
      <c r="D29" s="118"/>
      <c r="E29" s="30"/>
      <c r="F29" s="30">
        <v>97</v>
      </c>
      <c r="G29" s="120"/>
      <c r="H29" s="31"/>
      <c r="I29" s="32"/>
      <c r="J29" s="32"/>
      <c r="K29" s="32"/>
      <c r="L29" s="32"/>
      <c r="M29" s="32"/>
      <c r="N29" s="32"/>
      <c r="O29" s="33"/>
      <c r="P29" s="34"/>
      <c r="Q29" s="32"/>
      <c r="R29" s="32"/>
      <c r="S29" s="32"/>
      <c r="T29" s="32"/>
      <c r="U29" s="32"/>
      <c r="V29" s="33"/>
      <c r="W29" s="31"/>
      <c r="X29" s="32"/>
      <c r="Y29" s="32"/>
      <c r="Z29" s="32"/>
      <c r="AA29" s="32"/>
      <c r="AB29" s="32"/>
      <c r="AC29" s="32"/>
      <c r="AD29" s="32"/>
      <c r="AE29" s="33"/>
      <c r="AF29" s="31"/>
      <c r="AG29" s="32"/>
      <c r="AH29" s="32"/>
      <c r="AI29" s="32"/>
      <c r="AJ29" s="33"/>
      <c r="AK29" s="31"/>
      <c r="AL29" s="32"/>
      <c r="AM29" s="35"/>
      <c r="AN29" s="33"/>
      <c r="AO29" s="34"/>
      <c r="AP29" s="32"/>
      <c r="AQ29" s="32"/>
      <c r="AR29" s="35"/>
      <c r="AS29" s="33"/>
      <c r="AT29" s="31">
        <v>25</v>
      </c>
      <c r="AU29" s="32">
        <v>24</v>
      </c>
      <c r="AV29" s="32">
        <v>24</v>
      </c>
      <c r="AW29" s="33">
        <v>24</v>
      </c>
      <c r="AX29" s="29">
        <f t="shared" si="20"/>
        <v>97</v>
      </c>
      <c r="AY29" s="88" t="str">
        <f>IF(AX29=F29,"ოკ","გაასწ")</f>
        <v>ოკ</v>
      </c>
    </row>
    <row r="30" spans="1:51" x14ac:dyDescent="0.25">
      <c r="A30" s="111">
        <v>10</v>
      </c>
      <c r="B30" s="128" t="s">
        <v>24</v>
      </c>
      <c r="C30" s="130">
        <v>82</v>
      </c>
      <c r="D30" s="117">
        <v>5</v>
      </c>
      <c r="E30" s="23">
        <f>D30*25-F31</f>
        <v>108</v>
      </c>
      <c r="F30" s="23"/>
      <c r="G30" s="119">
        <f>E30+F31</f>
        <v>125</v>
      </c>
      <c r="H30" s="24"/>
      <c r="I30" s="25"/>
      <c r="J30" s="25"/>
      <c r="K30" s="25"/>
      <c r="L30" s="25"/>
      <c r="M30" s="25"/>
      <c r="N30" s="25"/>
      <c r="O30" s="26"/>
      <c r="P30" s="27">
        <v>18</v>
      </c>
      <c r="Q30" s="25">
        <v>16</v>
      </c>
      <c r="R30" s="25">
        <v>16</v>
      </c>
      <c r="S30" s="25">
        <v>16</v>
      </c>
      <c r="T30" s="25">
        <v>16</v>
      </c>
      <c r="U30" s="25">
        <v>16</v>
      </c>
      <c r="V30" s="26">
        <v>10</v>
      </c>
      <c r="W30" s="24"/>
      <c r="X30" s="25"/>
      <c r="Y30" s="25"/>
      <c r="Z30" s="25"/>
      <c r="AA30" s="25"/>
      <c r="AB30" s="25"/>
      <c r="AC30" s="25"/>
      <c r="AD30" s="25"/>
      <c r="AE30" s="26"/>
      <c r="AF30" s="24"/>
      <c r="AG30" s="25"/>
      <c r="AH30" s="25"/>
      <c r="AI30" s="25"/>
      <c r="AJ30" s="26"/>
      <c r="AK30" s="24"/>
      <c r="AL30" s="25"/>
      <c r="AM30" s="28"/>
      <c r="AN30" s="26"/>
      <c r="AO30" s="27"/>
      <c r="AP30" s="25"/>
      <c r="AQ30" s="25"/>
      <c r="AR30" s="28"/>
      <c r="AS30" s="26"/>
      <c r="AT30" s="24"/>
      <c r="AU30" s="25"/>
      <c r="AV30" s="25"/>
      <c r="AW30" s="26"/>
      <c r="AX30" s="29">
        <f t="shared" si="20"/>
        <v>108</v>
      </c>
      <c r="AY30" s="88" t="str">
        <f>IF(AX30=E30,"ოკ","გაასწ")</f>
        <v>ოკ</v>
      </c>
    </row>
    <row r="31" spans="1:51" x14ac:dyDescent="0.25">
      <c r="A31" s="112"/>
      <c r="B31" s="129"/>
      <c r="C31" s="131"/>
      <c r="D31" s="118"/>
      <c r="E31" s="30"/>
      <c r="F31" s="30">
        <v>17</v>
      </c>
      <c r="G31" s="120"/>
      <c r="H31" s="31"/>
      <c r="I31" s="32"/>
      <c r="J31" s="32"/>
      <c r="K31" s="32"/>
      <c r="L31" s="32"/>
      <c r="M31" s="32"/>
      <c r="N31" s="32"/>
      <c r="O31" s="33"/>
      <c r="P31" s="34">
        <v>1</v>
      </c>
      <c r="Q31" s="32">
        <v>2</v>
      </c>
      <c r="R31" s="32">
        <v>2</v>
      </c>
      <c r="S31" s="32">
        <v>2</v>
      </c>
      <c r="T31" s="32">
        <v>2</v>
      </c>
      <c r="U31" s="32">
        <v>2</v>
      </c>
      <c r="V31" s="33">
        <v>6</v>
      </c>
      <c r="W31" s="31"/>
      <c r="X31" s="32"/>
      <c r="Y31" s="32"/>
      <c r="Z31" s="32"/>
      <c r="AA31" s="32"/>
      <c r="AB31" s="32"/>
      <c r="AC31" s="32"/>
      <c r="AD31" s="32"/>
      <c r="AE31" s="33"/>
      <c r="AF31" s="31"/>
      <c r="AG31" s="32"/>
      <c r="AH31" s="32"/>
      <c r="AI31" s="32"/>
      <c r="AJ31" s="33"/>
      <c r="AK31" s="31"/>
      <c r="AL31" s="32"/>
      <c r="AM31" s="35"/>
      <c r="AN31" s="33"/>
      <c r="AO31" s="34"/>
      <c r="AP31" s="32"/>
      <c r="AQ31" s="32"/>
      <c r="AR31" s="35"/>
      <c r="AS31" s="33"/>
      <c r="AT31" s="31"/>
      <c r="AU31" s="32"/>
      <c r="AV31" s="32"/>
      <c r="AW31" s="33"/>
      <c r="AX31" s="29">
        <f t="shared" si="20"/>
        <v>17</v>
      </c>
      <c r="AY31" s="88" t="str">
        <f>IF(AX31=F31,"ოკ","გაასწ")</f>
        <v>ოკ</v>
      </c>
    </row>
    <row r="32" spans="1:51" x14ac:dyDescent="0.25">
      <c r="A32" s="111">
        <v>11</v>
      </c>
      <c r="B32" s="128" t="s">
        <v>25</v>
      </c>
      <c r="C32" s="130">
        <v>72</v>
      </c>
      <c r="D32" s="117">
        <v>5</v>
      </c>
      <c r="E32" s="23">
        <f>D32*25-F33</f>
        <v>97</v>
      </c>
      <c r="F32" s="23"/>
      <c r="G32" s="119">
        <f>E32+F33</f>
        <v>125</v>
      </c>
      <c r="H32" s="24"/>
      <c r="I32" s="25"/>
      <c r="J32" s="25"/>
      <c r="K32" s="25"/>
      <c r="L32" s="25"/>
      <c r="M32" s="25"/>
      <c r="N32" s="25"/>
      <c r="O32" s="26"/>
      <c r="P32" s="27"/>
      <c r="Q32" s="25"/>
      <c r="R32" s="25"/>
      <c r="S32" s="25"/>
      <c r="T32" s="25"/>
      <c r="U32" s="25"/>
      <c r="V32" s="26"/>
      <c r="W32" s="24"/>
      <c r="X32" s="25"/>
      <c r="Y32" s="25"/>
      <c r="Z32" s="25"/>
      <c r="AA32" s="25"/>
      <c r="AB32" s="25"/>
      <c r="AC32" s="25"/>
      <c r="AD32" s="25"/>
      <c r="AE32" s="26"/>
      <c r="AF32" s="24"/>
      <c r="AG32" s="25"/>
      <c r="AH32" s="25"/>
      <c r="AI32" s="25"/>
      <c r="AJ32" s="26"/>
      <c r="AK32" s="24">
        <v>29</v>
      </c>
      <c r="AL32" s="25">
        <v>30</v>
      </c>
      <c r="AM32" s="25">
        <v>30</v>
      </c>
      <c r="AN32" s="26">
        <v>8</v>
      </c>
      <c r="AO32" s="27"/>
      <c r="AP32" s="25"/>
      <c r="AQ32" s="25"/>
      <c r="AR32" s="25"/>
      <c r="AS32" s="26"/>
      <c r="AT32" s="24"/>
      <c r="AU32" s="25"/>
      <c r="AV32" s="25"/>
      <c r="AW32" s="26"/>
      <c r="AX32" s="29">
        <f t="shared" si="20"/>
        <v>97</v>
      </c>
      <c r="AY32" s="88" t="str">
        <f>IF(AX32=E32,"ოკ","გაასწ")</f>
        <v>ოკ</v>
      </c>
    </row>
    <row r="33" spans="1:51" x14ac:dyDescent="0.25">
      <c r="A33" s="112"/>
      <c r="B33" s="129"/>
      <c r="C33" s="131"/>
      <c r="D33" s="118"/>
      <c r="E33" s="30"/>
      <c r="F33" s="30">
        <v>28</v>
      </c>
      <c r="G33" s="120"/>
      <c r="H33" s="31"/>
      <c r="I33" s="32"/>
      <c r="J33" s="32"/>
      <c r="K33" s="32"/>
      <c r="L33" s="32"/>
      <c r="M33" s="32"/>
      <c r="N33" s="32"/>
      <c r="O33" s="33"/>
      <c r="P33" s="34"/>
      <c r="Q33" s="32"/>
      <c r="R33" s="32"/>
      <c r="S33" s="32"/>
      <c r="T33" s="32"/>
      <c r="U33" s="32"/>
      <c r="V33" s="33"/>
      <c r="W33" s="31"/>
      <c r="X33" s="32"/>
      <c r="Y33" s="32"/>
      <c r="Z33" s="32"/>
      <c r="AA33" s="32"/>
      <c r="AB33" s="32"/>
      <c r="AC33" s="32"/>
      <c r="AD33" s="32"/>
      <c r="AE33" s="33"/>
      <c r="AF33" s="31"/>
      <c r="AG33" s="32"/>
      <c r="AH33" s="32"/>
      <c r="AI33" s="32"/>
      <c r="AJ33" s="33"/>
      <c r="AK33" s="31">
        <v>2</v>
      </c>
      <c r="AL33" s="32">
        <v>2</v>
      </c>
      <c r="AM33" s="32">
        <v>2</v>
      </c>
      <c r="AN33" s="33">
        <v>22</v>
      </c>
      <c r="AO33" s="34"/>
      <c r="AP33" s="32"/>
      <c r="AQ33" s="32"/>
      <c r="AR33" s="32"/>
      <c r="AS33" s="33"/>
      <c r="AT33" s="31"/>
      <c r="AU33" s="32"/>
      <c r="AV33" s="32"/>
      <c r="AW33" s="33"/>
      <c r="AX33" s="29">
        <f t="shared" si="20"/>
        <v>28</v>
      </c>
      <c r="AY33" s="88" t="str">
        <f>IF(AX33=F33,"ოკ","გაასწ")</f>
        <v>ოკ</v>
      </c>
    </row>
    <row r="34" spans="1:51" x14ac:dyDescent="0.25">
      <c r="A34" s="111">
        <v>12</v>
      </c>
      <c r="B34" s="128" t="s">
        <v>26</v>
      </c>
      <c r="C34" s="130">
        <v>74</v>
      </c>
      <c r="D34" s="117">
        <v>5</v>
      </c>
      <c r="E34" s="23">
        <f>D34*25-F35</f>
        <v>100</v>
      </c>
      <c r="F34" s="23"/>
      <c r="G34" s="119">
        <f>E34+F35</f>
        <v>125</v>
      </c>
      <c r="H34" s="24"/>
      <c r="I34" s="25"/>
      <c r="J34" s="25"/>
      <c r="K34" s="25"/>
      <c r="L34" s="25"/>
      <c r="M34" s="25"/>
      <c r="N34" s="25"/>
      <c r="O34" s="26"/>
      <c r="P34" s="27"/>
      <c r="Q34" s="25"/>
      <c r="R34" s="25"/>
      <c r="S34" s="25"/>
      <c r="T34" s="25"/>
      <c r="U34" s="25"/>
      <c r="V34" s="26"/>
      <c r="W34" s="24"/>
      <c r="X34" s="25"/>
      <c r="Y34" s="25"/>
      <c r="Z34" s="25"/>
      <c r="AA34" s="25"/>
      <c r="AB34" s="25"/>
      <c r="AC34" s="25"/>
      <c r="AD34" s="25"/>
      <c r="AE34" s="26"/>
      <c r="AF34" s="24">
        <v>25</v>
      </c>
      <c r="AG34" s="25">
        <v>24</v>
      </c>
      <c r="AH34" s="25">
        <v>24</v>
      </c>
      <c r="AI34" s="25">
        <v>24</v>
      </c>
      <c r="AJ34" s="26">
        <v>3</v>
      </c>
      <c r="AK34" s="24"/>
      <c r="AL34" s="25"/>
      <c r="AM34" s="25"/>
      <c r="AN34" s="26"/>
      <c r="AO34" s="27"/>
      <c r="AP34" s="25"/>
      <c r="AQ34" s="25"/>
      <c r="AR34" s="25"/>
      <c r="AS34" s="26"/>
      <c r="AT34" s="24"/>
      <c r="AU34" s="25"/>
      <c r="AV34" s="25"/>
      <c r="AW34" s="26"/>
      <c r="AX34" s="29">
        <f t="shared" si="20"/>
        <v>100</v>
      </c>
      <c r="AY34" s="88" t="str">
        <f>IF(AX34=E34,"ოკ","გაასწ")</f>
        <v>ოკ</v>
      </c>
    </row>
    <row r="35" spans="1:51" x14ac:dyDescent="0.25">
      <c r="A35" s="112"/>
      <c r="B35" s="129"/>
      <c r="C35" s="131"/>
      <c r="D35" s="118"/>
      <c r="E35" s="30"/>
      <c r="F35" s="30">
        <v>25</v>
      </c>
      <c r="G35" s="120"/>
      <c r="H35" s="31"/>
      <c r="I35" s="32"/>
      <c r="J35" s="32"/>
      <c r="K35" s="32"/>
      <c r="L35" s="32"/>
      <c r="M35" s="32"/>
      <c r="N35" s="32"/>
      <c r="O35" s="33"/>
      <c r="P35" s="34"/>
      <c r="Q35" s="32"/>
      <c r="R35" s="32"/>
      <c r="S35" s="32"/>
      <c r="T35" s="32"/>
      <c r="U35" s="32"/>
      <c r="V35" s="33"/>
      <c r="W35" s="31"/>
      <c r="X35" s="32"/>
      <c r="Y35" s="32"/>
      <c r="Z35" s="32"/>
      <c r="AA35" s="32"/>
      <c r="AB35" s="32"/>
      <c r="AC35" s="32"/>
      <c r="AD35" s="32"/>
      <c r="AE35" s="33"/>
      <c r="AF35" s="31">
        <v>4</v>
      </c>
      <c r="AG35" s="32">
        <v>4</v>
      </c>
      <c r="AH35" s="32">
        <v>4</v>
      </c>
      <c r="AI35" s="32">
        <v>4</v>
      </c>
      <c r="AJ35" s="33">
        <v>9</v>
      </c>
      <c r="AK35" s="31"/>
      <c r="AL35" s="32"/>
      <c r="AM35" s="32"/>
      <c r="AN35" s="33"/>
      <c r="AO35" s="34"/>
      <c r="AP35" s="32"/>
      <c r="AQ35" s="32"/>
      <c r="AR35" s="32"/>
      <c r="AS35" s="33"/>
      <c r="AT35" s="31"/>
      <c r="AU35" s="32"/>
      <c r="AV35" s="32"/>
      <c r="AW35" s="33"/>
      <c r="AX35" s="29">
        <f t="shared" si="20"/>
        <v>25</v>
      </c>
      <c r="AY35" s="88" t="str">
        <f>IF(AX35=F35,"ოკ","გაასწ")</f>
        <v>ოკ</v>
      </c>
    </row>
    <row r="36" spans="1:51" x14ac:dyDescent="0.25">
      <c r="A36" s="111">
        <v>13</v>
      </c>
      <c r="B36" s="128" t="s">
        <v>27</v>
      </c>
      <c r="C36" s="130">
        <v>21</v>
      </c>
      <c r="D36" s="117">
        <v>1</v>
      </c>
      <c r="E36" s="23">
        <f>D36*25-F37</f>
        <v>22</v>
      </c>
      <c r="F36" s="23"/>
      <c r="G36" s="119">
        <f>E36+F37</f>
        <v>25</v>
      </c>
      <c r="H36" s="24"/>
      <c r="I36" s="25"/>
      <c r="J36" s="25"/>
      <c r="K36" s="25"/>
      <c r="L36" s="25"/>
      <c r="M36" s="25"/>
      <c r="N36" s="25"/>
      <c r="O36" s="26"/>
      <c r="P36" s="27">
        <v>4</v>
      </c>
      <c r="Q36" s="25">
        <v>3</v>
      </c>
      <c r="R36" s="25">
        <v>3</v>
      </c>
      <c r="S36" s="25">
        <v>3</v>
      </c>
      <c r="T36" s="25">
        <v>3</v>
      </c>
      <c r="U36" s="25">
        <v>3</v>
      </c>
      <c r="V36" s="26">
        <v>3</v>
      </c>
      <c r="W36" s="24"/>
      <c r="X36" s="25"/>
      <c r="Y36" s="25"/>
      <c r="Z36" s="25"/>
      <c r="AA36" s="25"/>
      <c r="AB36" s="25"/>
      <c r="AC36" s="25"/>
      <c r="AD36" s="25"/>
      <c r="AE36" s="26"/>
      <c r="AF36" s="24"/>
      <c r="AG36" s="25"/>
      <c r="AH36" s="25"/>
      <c r="AI36" s="25"/>
      <c r="AJ36" s="26"/>
      <c r="AK36" s="24"/>
      <c r="AL36" s="25"/>
      <c r="AM36" s="25"/>
      <c r="AN36" s="26"/>
      <c r="AO36" s="27"/>
      <c r="AP36" s="25"/>
      <c r="AQ36" s="25"/>
      <c r="AR36" s="25"/>
      <c r="AS36" s="26"/>
      <c r="AT36" s="24"/>
      <c r="AU36" s="25"/>
      <c r="AV36" s="25"/>
      <c r="AW36" s="26"/>
      <c r="AX36" s="29">
        <f t="shared" si="20"/>
        <v>22</v>
      </c>
      <c r="AY36" s="88" t="str">
        <f>IF(AX36=E36,"ოკ","გაასწ")</f>
        <v>ოკ</v>
      </c>
    </row>
    <row r="37" spans="1:51" x14ac:dyDescent="0.25">
      <c r="A37" s="112"/>
      <c r="B37" s="129"/>
      <c r="C37" s="131"/>
      <c r="D37" s="118"/>
      <c r="E37" s="30"/>
      <c r="F37" s="30">
        <v>3</v>
      </c>
      <c r="G37" s="120"/>
      <c r="H37" s="31"/>
      <c r="I37" s="32"/>
      <c r="J37" s="32"/>
      <c r="K37" s="32"/>
      <c r="L37" s="32"/>
      <c r="M37" s="32"/>
      <c r="N37" s="32"/>
      <c r="O37" s="33"/>
      <c r="P37" s="34"/>
      <c r="Q37" s="32"/>
      <c r="R37" s="32"/>
      <c r="S37" s="32"/>
      <c r="T37" s="32"/>
      <c r="U37" s="32"/>
      <c r="V37" s="33">
        <v>3</v>
      </c>
      <c r="W37" s="31"/>
      <c r="X37" s="32"/>
      <c r="Y37" s="32"/>
      <c r="Z37" s="32"/>
      <c r="AA37" s="32"/>
      <c r="AB37" s="32"/>
      <c r="AC37" s="32"/>
      <c r="AD37" s="32"/>
      <c r="AE37" s="33"/>
      <c r="AF37" s="31"/>
      <c r="AG37" s="32"/>
      <c r="AH37" s="32"/>
      <c r="AI37" s="32"/>
      <c r="AJ37" s="33"/>
      <c r="AK37" s="31"/>
      <c r="AL37" s="32"/>
      <c r="AM37" s="35"/>
      <c r="AN37" s="33"/>
      <c r="AO37" s="34"/>
      <c r="AP37" s="32"/>
      <c r="AQ37" s="32"/>
      <c r="AR37" s="35"/>
      <c r="AS37" s="33"/>
      <c r="AT37" s="31"/>
      <c r="AU37" s="32"/>
      <c r="AV37" s="32"/>
      <c r="AW37" s="33"/>
      <c r="AX37" s="29">
        <f t="shared" si="20"/>
        <v>3</v>
      </c>
      <c r="AY37" s="88" t="str">
        <f>IF(AX37=F37,"ოკ","გაასწ")</f>
        <v>ოკ</v>
      </c>
    </row>
    <row r="38" spans="1:51" x14ac:dyDescent="0.25">
      <c r="A38" s="111">
        <v>14</v>
      </c>
      <c r="B38" s="128" t="s">
        <v>28</v>
      </c>
      <c r="C38" s="130">
        <v>50</v>
      </c>
      <c r="D38" s="117">
        <v>3</v>
      </c>
      <c r="E38" s="23">
        <f>D38*25-F39</f>
        <v>60</v>
      </c>
      <c r="F38" s="23"/>
      <c r="G38" s="119">
        <f>E38+F39</f>
        <v>75</v>
      </c>
      <c r="H38" s="24">
        <v>11</v>
      </c>
      <c r="I38" s="25">
        <v>7</v>
      </c>
      <c r="J38" s="25">
        <v>7</v>
      </c>
      <c r="K38" s="25">
        <v>7</v>
      </c>
      <c r="L38" s="25">
        <v>7</v>
      </c>
      <c r="M38" s="25">
        <v>7</v>
      </c>
      <c r="N38" s="25">
        <v>7</v>
      </c>
      <c r="O38" s="26">
        <v>7</v>
      </c>
      <c r="P38" s="27"/>
      <c r="Q38" s="25"/>
      <c r="R38" s="25"/>
      <c r="S38" s="25"/>
      <c r="T38" s="25"/>
      <c r="U38" s="25"/>
      <c r="V38" s="26"/>
      <c r="W38" s="24"/>
      <c r="X38" s="25"/>
      <c r="Y38" s="25"/>
      <c r="Z38" s="25"/>
      <c r="AA38" s="25"/>
      <c r="AB38" s="25"/>
      <c r="AC38" s="25"/>
      <c r="AD38" s="25"/>
      <c r="AE38" s="26"/>
      <c r="AF38" s="24"/>
      <c r="AG38" s="25"/>
      <c r="AH38" s="25"/>
      <c r="AI38" s="25"/>
      <c r="AJ38" s="26"/>
      <c r="AK38" s="24"/>
      <c r="AL38" s="25"/>
      <c r="AM38" s="28"/>
      <c r="AN38" s="26"/>
      <c r="AO38" s="27"/>
      <c r="AP38" s="25"/>
      <c r="AQ38" s="25"/>
      <c r="AR38" s="28"/>
      <c r="AS38" s="26"/>
      <c r="AT38" s="24"/>
      <c r="AU38" s="25"/>
      <c r="AV38" s="25"/>
      <c r="AW38" s="26"/>
      <c r="AX38" s="29">
        <f t="shared" si="20"/>
        <v>60</v>
      </c>
      <c r="AY38" s="88" t="str">
        <f>IF(AX38=E38,"ოკ","გაასწ")</f>
        <v>ოკ</v>
      </c>
    </row>
    <row r="39" spans="1:51" x14ac:dyDescent="0.25">
      <c r="A39" s="112"/>
      <c r="B39" s="129"/>
      <c r="C39" s="131"/>
      <c r="D39" s="118"/>
      <c r="E39" s="30"/>
      <c r="F39" s="30">
        <v>15</v>
      </c>
      <c r="G39" s="120"/>
      <c r="H39" s="31"/>
      <c r="I39" s="32">
        <v>2</v>
      </c>
      <c r="J39" s="32">
        <v>2</v>
      </c>
      <c r="K39" s="32">
        <v>2</v>
      </c>
      <c r="L39" s="32">
        <v>2</v>
      </c>
      <c r="M39" s="32">
        <v>2</v>
      </c>
      <c r="N39" s="32">
        <v>2</v>
      </c>
      <c r="O39" s="33">
        <v>3</v>
      </c>
      <c r="P39" s="34"/>
      <c r="Q39" s="32"/>
      <c r="R39" s="32"/>
      <c r="S39" s="32"/>
      <c r="T39" s="32"/>
      <c r="U39" s="32"/>
      <c r="V39" s="33"/>
      <c r="W39" s="31"/>
      <c r="X39" s="32"/>
      <c r="Y39" s="32"/>
      <c r="Z39" s="32"/>
      <c r="AA39" s="32"/>
      <c r="AB39" s="32"/>
      <c r="AC39" s="32"/>
      <c r="AD39" s="32"/>
      <c r="AE39" s="33"/>
      <c r="AF39" s="31"/>
      <c r="AG39" s="32"/>
      <c r="AH39" s="32"/>
      <c r="AI39" s="32"/>
      <c r="AJ39" s="33"/>
      <c r="AK39" s="31"/>
      <c r="AL39" s="32"/>
      <c r="AM39" s="35"/>
      <c r="AN39" s="33"/>
      <c r="AO39" s="34"/>
      <c r="AP39" s="32"/>
      <c r="AQ39" s="32"/>
      <c r="AR39" s="35"/>
      <c r="AS39" s="33"/>
      <c r="AT39" s="31"/>
      <c r="AU39" s="32"/>
      <c r="AV39" s="32"/>
      <c r="AW39" s="33"/>
      <c r="AX39" s="29">
        <f t="shared" si="20"/>
        <v>15</v>
      </c>
      <c r="AY39" s="88" t="str">
        <f>IF(AX39=F39,"ოკ","გაასწ")</f>
        <v>ოკ</v>
      </c>
    </row>
    <row r="40" spans="1:51" x14ac:dyDescent="0.25">
      <c r="A40" s="111">
        <v>15</v>
      </c>
      <c r="B40" s="128" t="s">
        <v>29</v>
      </c>
      <c r="C40" s="130">
        <v>53</v>
      </c>
      <c r="D40" s="117">
        <v>3</v>
      </c>
      <c r="E40" s="23">
        <f>D40*25-F41</f>
        <v>60</v>
      </c>
      <c r="F40" s="23"/>
      <c r="G40" s="119">
        <f>E40+F41</f>
        <v>75</v>
      </c>
      <c r="H40" s="36"/>
      <c r="I40" s="38"/>
      <c r="J40" s="38"/>
      <c r="K40" s="38"/>
      <c r="L40" s="38"/>
      <c r="M40" s="38"/>
      <c r="N40" s="38"/>
      <c r="O40" s="39"/>
      <c r="P40" s="37">
        <v>8</v>
      </c>
      <c r="Q40" s="38">
        <v>8</v>
      </c>
      <c r="R40" s="38">
        <v>8</v>
      </c>
      <c r="S40" s="38">
        <v>9</v>
      </c>
      <c r="T40" s="38">
        <v>9</v>
      </c>
      <c r="U40" s="38">
        <v>9</v>
      </c>
      <c r="V40" s="39">
        <v>9</v>
      </c>
      <c r="W40" s="36"/>
      <c r="X40" s="38"/>
      <c r="Y40" s="38"/>
      <c r="Z40" s="38"/>
      <c r="AA40" s="38"/>
      <c r="AB40" s="38"/>
      <c r="AC40" s="38"/>
      <c r="AD40" s="38"/>
      <c r="AE40" s="39"/>
      <c r="AF40" s="36"/>
      <c r="AG40" s="38"/>
      <c r="AH40" s="38"/>
      <c r="AI40" s="38"/>
      <c r="AJ40" s="39"/>
      <c r="AK40" s="36"/>
      <c r="AL40" s="38"/>
      <c r="AM40" s="40"/>
      <c r="AN40" s="39"/>
      <c r="AO40" s="37"/>
      <c r="AP40" s="38"/>
      <c r="AQ40" s="38"/>
      <c r="AR40" s="40"/>
      <c r="AS40" s="39"/>
      <c r="AT40" s="36"/>
      <c r="AU40" s="38"/>
      <c r="AV40" s="38"/>
      <c r="AW40" s="39"/>
      <c r="AX40" s="29">
        <f t="shared" si="20"/>
        <v>60</v>
      </c>
      <c r="AY40" s="88" t="str">
        <f>IF(AX40=E40,"ოკ","გაასწ")</f>
        <v>ოკ</v>
      </c>
    </row>
    <row r="41" spans="1:51" x14ac:dyDescent="0.25">
      <c r="A41" s="112"/>
      <c r="B41" s="129"/>
      <c r="C41" s="131"/>
      <c r="D41" s="118"/>
      <c r="E41" s="30"/>
      <c r="F41" s="30">
        <v>15</v>
      </c>
      <c r="G41" s="120"/>
      <c r="H41" s="36"/>
      <c r="I41" s="38"/>
      <c r="J41" s="38"/>
      <c r="K41" s="38"/>
      <c r="L41" s="38"/>
      <c r="M41" s="38"/>
      <c r="N41" s="38"/>
      <c r="O41" s="39"/>
      <c r="P41" s="37">
        <v>2</v>
      </c>
      <c r="Q41" s="38">
        <v>2</v>
      </c>
      <c r="R41" s="38">
        <v>2</v>
      </c>
      <c r="S41" s="38">
        <v>2</v>
      </c>
      <c r="T41" s="38">
        <v>2</v>
      </c>
      <c r="U41" s="38">
        <v>2</v>
      </c>
      <c r="V41" s="39">
        <v>3</v>
      </c>
      <c r="W41" s="36"/>
      <c r="X41" s="38"/>
      <c r="Y41" s="38"/>
      <c r="Z41" s="38"/>
      <c r="AA41" s="38"/>
      <c r="AB41" s="38"/>
      <c r="AC41" s="38"/>
      <c r="AD41" s="38"/>
      <c r="AE41" s="39"/>
      <c r="AF41" s="36"/>
      <c r="AG41" s="38"/>
      <c r="AH41" s="38"/>
      <c r="AI41" s="38"/>
      <c r="AJ41" s="39"/>
      <c r="AK41" s="36"/>
      <c r="AL41" s="38"/>
      <c r="AM41" s="40"/>
      <c r="AN41" s="39"/>
      <c r="AO41" s="37"/>
      <c r="AP41" s="38"/>
      <c r="AQ41" s="38"/>
      <c r="AR41" s="40"/>
      <c r="AS41" s="39"/>
      <c r="AT41" s="36"/>
      <c r="AU41" s="38"/>
      <c r="AV41" s="38"/>
      <c r="AW41" s="39"/>
      <c r="AX41" s="29">
        <f t="shared" si="20"/>
        <v>15</v>
      </c>
      <c r="AY41" s="88" t="str">
        <f>IF(AX41=F41,"ოკ","გაასწ")</f>
        <v>ოკ</v>
      </c>
    </row>
    <row r="42" spans="1:51" x14ac:dyDescent="0.25">
      <c r="A42" s="111">
        <v>16</v>
      </c>
      <c r="B42" s="128" t="s">
        <v>30</v>
      </c>
      <c r="C42" s="130">
        <v>52</v>
      </c>
      <c r="D42" s="117">
        <v>3</v>
      </c>
      <c r="E42" s="23">
        <f>D42*25-F43</f>
        <v>61</v>
      </c>
      <c r="F42" s="23"/>
      <c r="G42" s="119">
        <f>E42+F43</f>
        <v>75</v>
      </c>
      <c r="H42" s="24"/>
      <c r="I42" s="25"/>
      <c r="J42" s="25"/>
      <c r="K42" s="25"/>
      <c r="L42" s="25"/>
      <c r="M42" s="25"/>
      <c r="N42" s="25"/>
      <c r="O42" s="26"/>
      <c r="P42" s="27"/>
      <c r="Q42" s="25"/>
      <c r="R42" s="25"/>
      <c r="S42" s="25"/>
      <c r="T42" s="25"/>
      <c r="U42" s="25"/>
      <c r="V42" s="26"/>
      <c r="W42" s="24">
        <v>6</v>
      </c>
      <c r="X42" s="25">
        <v>6</v>
      </c>
      <c r="Y42" s="25">
        <v>6</v>
      </c>
      <c r="Z42" s="25">
        <v>7</v>
      </c>
      <c r="AA42" s="25">
        <v>7</v>
      </c>
      <c r="AB42" s="25">
        <v>7</v>
      </c>
      <c r="AC42" s="25">
        <v>7</v>
      </c>
      <c r="AD42" s="25">
        <v>7</v>
      </c>
      <c r="AE42" s="26">
        <v>8</v>
      </c>
      <c r="AF42" s="24"/>
      <c r="AG42" s="25"/>
      <c r="AH42" s="25"/>
      <c r="AI42" s="25"/>
      <c r="AJ42" s="26"/>
      <c r="AK42" s="24"/>
      <c r="AL42" s="25"/>
      <c r="AM42" s="25"/>
      <c r="AN42" s="26"/>
      <c r="AO42" s="27"/>
      <c r="AP42" s="25"/>
      <c r="AQ42" s="25"/>
      <c r="AR42" s="25"/>
      <c r="AS42" s="26"/>
      <c r="AT42" s="24"/>
      <c r="AU42" s="25"/>
      <c r="AV42" s="25"/>
      <c r="AW42" s="26"/>
      <c r="AX42" s="29">
        <f t="shared" si="20"/>
        <v>61</v>
      </c>
      <c r="AY42" s="88" t="str">
        <f>IF(AX42=E42,"ოკ","გაასწ")</f>
        <v>ოკ</v>
      </c>
    </row>
    <row r="43" spans="1:51" x14ac:dyDescent="0.25">
      <c r="A43" s="112"/>
      <c r="B43" s="129"/>
      <c r="C43" s="131"/>
      <c r="D43" s="118"/>
      <c r="E43" s="30"/>
      <c r="F43" s="30">
        <v>14</v>
      </c>
      <c r="G43" s="120"/>
      <c r="H43" s="31"/>
      <c r="I43" s="32"/>
      <c r="J43" s="32"/>
      <c r="K43" s="32"/>
      <c r="L43" s="32"/>
      <c r="M43" s="32"/>
      <c r="N43" s="32"/>
      <c r="O43" s="33"/>
      <c r="P43" s="34"/>
      <c r="Q43" s="32"/>
      <c r="R43" s="32"/>
      <c r="S43" s="32"/>
      <c r="T43" s="32"/>
      <c r="U43" s="32"/>
      <c r="V43" s="33"/>
      <c r="W43" s="31">
        <v>2</v>
      </c>
      <c r="X43" s="32">
        <v>2</v>
      </c>
      <c r="Y43" s="32">
        <v>2</v>
      </c>
      <c r="Z43" s="32">
        <v>2</v>
      </c>
      <c r="AA43" s="32">
        <v>2</v>
      </c>
      <c r="AB43" s="32">
        <v>1</v>
      </c>
      <c r="AC43" s="32">
        <v>1</v>
      </c>
      <c r="AD43" s="32">
        <v>1</v>
      </c>
      <c r="AE43" s="33">
        <v>1</v>
      </c>
      <c r="AF43" s="31"/>
      <c r="AG43" s="32"/>
      <c r="AH43" s="32"/>
      <c r="AI43" s="32"/>
      <c r="AJ43" s="33"/>
      <c r="AK43" s="31"/>
      <c r="AL43" s="32"/>
      <c r="AM43" s="35"/>
      <c r="AN43" s="33"/>
      <c r="AO43" s="34"/>
      <c r="AP43" s="32"/>
      <c r="AQ43" s="32"/>
      <c r="AR43" s="35"/>
      <c r="AS43" s="33"/>
      <c r="AT43" s="31"/>
      <c r="AU43" s="32"/>
      <c r="AV43" s="32"/>
      <c r="AW43" s="33"/>
      <c r="AX43" s="29">
        <f t="shared" si="20"/>
        <v>14</v>
      </c>
      <c r="AY43" s="88" t="str">
        <f>IF(AX43=F43,"ოკ","გაასწ")</f>
        <v>ოკ</v>
      </c>
    </row>
    <row r="44" spans="1:51" x14ac:dyDescent="0.25">
      <c r="A44" s="111">
        <v>17</v>
      </c>
      <c r="B44" s="128" t="s">
        <v>31</v>
      </c>
      <c r="C44" s="130">
        <v>48</v>
      </c>
      <c r="D44" s="117">
        <v>3</v>
      </c>
      <c r="E44" s="23">
        <f>D44*25-F45</f>
        <v>58</v>
      </c>
      <c r="F44" s="23"/>
      <c r="G44" s="119">
        <f>E44+F45</f>
        <v>75</v>
      </c>
      <c r="H44" s="24"/>
      <c r="I44" s="25"/>
      <c r="J44" s="25"/>
      <c r="K44" s="25"/>
      <c r="L44" s="25"/>
      <c r="M44" s="25"/>
      <c r="N44" s="25"/>
      <c r="O44" s="26"/>
      <c r="P44" s="27"/>
      <c r="Q44" s="25"/>
      <c r="R44" s="25"/>
      <c r="S44" s="25"/>
      <c r="T44" s="25"/>
      <c r="U44" s="25"/>
      <c r="V44" s="26"/>
      <c r="W44" s="24"/>
      <c r="X44" s="25"/>
      <c r="Y44" s="25"/>
      <c r="Z44" s="25"/>
      <c r="AA44" s="25"/>
      <c r="AB44" s="25"/>
      <c r="AC44" s="25"/>
      <c r="AD44" s="25"/>
      <c r="AE44" s="26"/>
      <c r="AF44" s="24">
        <v>10</v>
      </c>
      <c r="AG44" s="25">
        <v>11</v>
      </c>
      <c r="AH44" s="25">
        <v>11</v>
      </c>
      <c r="AI44" s="25">
        <v>11</v>
      </c>
      <c r="AJ44" s="26">
        <v>15</v>
      </c>
      <c r="AK44" s="78"/>
      <c r="AL44" s="28"/>
      <c r="AM44" s="28"/>
      <c r="AN44" s="26"/>
      <c r="AO44" s="72"/>
      <c r="AP44" s="28"/>
      <c r="AQ44" s="28"/>
      <c r="AR44" s="28"/>
      <c r="AS44" s="26"/>
      <c r="AT44" s="24"/>
      <c r="AU44" s="25"/>
      <c r="AV44" s="25"/>
      <c r="AW44" s="26"/>
      <c r="AX44" s="29">
        <f t="shared" si="20"/>
        <v>58</v>
      </c>
      <c r="AY44" s="88" t="str">
        <f>IF(AX44=E44,"ოკ","გაასწ")</f>
        <v>ოკ</v>
      </c>
    </row>
    <row r="45" spans="1:51" x14ac:dyDescent="0.25">
      <c r="A45" s="112"/>
      <c r="B45" s="129"/>
      <c r="C45" s="131"/>
      <c r="D45" s="118"/>
      <c r="E45" s="30"/>
      <c r="F45" s="30">
        <v>17</v>
      </c>
      <c r="G45" s="120"/>
      <c r="H45" s="31"/>
      <c r="I45" s="32"/>
      <c r="J45" s="32"/>
      <c r="K45" s="32"/>
      <c r="L45" s="32"/>
      <c r="M45" s="32"/>
      <c r="N45" s="32"/>
      <c r="O45" s="33"/>
      <c r="P45" s="34"/>
      <c r="Q45" s="32"/>
      <c r="R45" s="32"/>
      <c r="S45" s="32"/>
      <c r="T45" s="32"/>
      <c r="U45" s="32"/>
      <c r="V45" s="33"/>
      <c r="W45" s="31"/>
      <c r="X45" s="32"/>
      <c r="Y45" s="32"/>
      <c r="Z45" s="32"/>
      <c r="AA45" s="32"/>
      <c r="AB45" s="32"/>
      <c r="AC45" s="32"/>
      <c r="AD45" s="32"/>
      <c r="AE45" s="33"/>
      <c r="AF45" s="31">
        <v>1</v>
      </c>
      <c r="AG45" s="32">
        <v>1</v>
      </c>
      <c r="AH45" s="32">
        <v>1</v>
      </c>
      <c r="AI45" s="32">
        <v>1</v>
      </c>
      <c r="AJ45" s="33">
        <v>13</v>
      </c>
      <c r="AK45" s="31"/>
      <c r="AL45" s="32"/>
      <c r="AM45" s="35"/>
      <c r="AN45" s="33"/>
      <c r="AO45" s="34"/>
      <c r="AP45" s="32"/>
      <c r="AQ45" s="32"/>
      <c r="AR45" s="35"/>
      <c r="AS45" s="33"/>
      <c r="AT45" s="31"/>
      <c r="AU45" s="32"/>
      <c r="AV45" s="32"/>
      <c r="AW45" s="33"/>
      <c r="AX45" s="29">
        <f t="shared" si="20"/>
        <v>17</v>
      </c>
      <c r="AY45" s="88" t="str">
        <f>IF(AX45=F45,"ოკ","გაასწ")</f>
        <v>ოკ</v>
      </c>
    </row>
    <row r="46" spans="1:51" x14ac:dyDescent="0.25">
      <c r="A46" s="111">
        <v>18</v>
      </c>
      <c r="B46" s="128" t="s">
        <v>32</v>
      </c>
      <c r="C46" s="130">
        <v>29</v>
      </c>
      <c r="D46" s="117">
        <v>2</v>
      </c>
      <c r="E46" s="23">
        <f>D46*25-F47</f>
        <v>36</v>
      </c>
      <c r="F46" s="23"/>
      <c r="G46" s="119">
        <f>E46+F47</f>
        <v>50</v>
      </c>
      <c r="H46" s="24"/>
      <c r="I46" s="25"/>
      <c r="J46" s="25"/>
      <c r="K46" s="25"/>
      <c r="L46" s="25"/>
      <c r="M46" s="25"/>
      <c r="N46" s="25"/>
      <c r="O46" s="26"/>
      <c r="P46" s="27"/>
      <c r="Q46" s="25"/>
      <c r="R46" s="25"/>
      <c r="S46" s="25"/>
      <c r="T46" s="25"/>
      <c r="U46" s="25"/>
      <c r="V46" s="26"/>
      <c r="W46" s="24">
        <v>4</v>
      </c>
      <c r="X46" s="25">
        <v>4</v>
      </c>
      <c r="Y46" s="25">
        <v>4</v>
      </c>
      <c r="Z46" s="25">
        <v>4</v>
      </c>
      <c r="AA46" s="25">
        <v>4</v>
      </c>
      <c r="AB46" s="25">
        <v>4</v>
      </c>
      <c r="AC46" s="25">
        <v>4</v>
      </c>
      <c r="AD46" s="25">
        <v>4</v>
      </c>
      <c r="AE46" s="26">
        <v>4</v>
      </c>
      <c r="AF46" s="24"/>
      <c r="AG46" s="25"/>
      <c r="AH46" s="25"/>
      <c r="AI46" s="25"/>
      <c r="AJ46" s="26"/>
      <c r="AK46" s="24"/>
      <c r="AL46" s="25"/>
      <c r="AM46" s="25"/>
      <c r="AN46" s="26"/>
      <c r="AO46" s="27"/>
      <c r="AP46" s="25"/>
      <c r="AQ46" s="25"/>
      <c r="AR46" s="25"/>
      <c r="AS46" s="26"/>
      <c r="AT46" s="24"/>
      <c r="AU46" s="25"/>
      <c r="AV46" s="25"/>
      <c r="AW46" s="26"/>
      <c r="AX46" s="29">
        <f t="shared" si="20"/>
        <v>36</v>
      </c>
      <c r="AY46" s="88" t="str">
        <f>IF(AX46=E46,"ოკ","გაასწ")</f>
        <v>ოკ</v>
      </c>
    </row>
    <row r="47" spans="1:51" x14ac:dyDescent="0.25">
      <c r="A47" s="112"/>
      <c r="B47" s="129"/>
      <c r="C47" s="131"/>
      <c r="D47" s="118"/>
      <c r="E47" s="30"/>
      <c r="F47" s="30">
        <v>14</v>
      </c>
      <c r="G47" s="120"/>
      <c r="H47" s="31"/>
      <c r="I47" s="32"/>
      <c r="J47" s="32"/>
      <c r="K47" s="32"/>
      <c r="L47" s="32"/>
      <c r="M47" s="32"/>
      <c r="N47" s="32"/>
      <c r="O47" s="33"/>
      <c r="P47" s="34"/>
      <c r="Q47" s="32"/>
      <c r="R47" s="32"/>
      <c r="S47" s="32"/>
      <c r="T47" s="32"/>
      <c r="U47" s="32"/>
      <c r="V47" s="33"/>
      <c r="W47" s="31">
        <v>1</v>
      </c>
      <c r="X47" s="32">
        <v>1</v>
      </c>
      <c r="Y47" s="32">
        <v>1</v>
      </c>
      <c r="Z47" s="32">
        <v>1</v>
      </c>
      <c r="AA47" s="32">
        <v>2</v>
      </c>
      <c r="AB47" s="32">
        <v>2</v>
      </c>
      <c r="AC47" s="32">
        <v>2</v>
      </c>
      <c r="AD47" s="32">
        <v>2</v>
      </c>
      <c r="AE47" s="33">
        <v>2</v>
      </c>
      <c r="AF47" s="31"/>
      <c r="AG47" s="32"/>
      <c r="AH47" s="32"/>
      <c r="AI47" s="32"/>
      <c r="AJ47" s="33"/>
      <c r="AK47" s="31"/>
      <c r="AL47" s="32"/>
      <c r="AM47" s="35"/>
      <c r="AN47" s="33"/>
      <c r="AO47" s="34"/>
      <c r="AP47" s="32"/>
      <c r="AQ47" s="32"/>
      <c r="AR47" s="35"/>
      <c r="AS47" s="33"/>
      <c r="AT47" s="31"/>
      <c r="AU47" s="32"/>
      <c r="AV47" s="32"/>
      <c r="AW47" s="33"/>
      <c r="AX47" s="29">
        <f t="shared" si="20"/>
        <v>14</v>
      </c>
      <c r="AY47" s="88" t="str">
        <f>IF(AX47=F47,"ოკ","გაასწ")</f>
        <v>ოკ</v>
      </c>
    </row>
    <row r="48" spans="1:51" ht="24.95" customHeight="1" x14ac:dyDescent="0.25">
      <c r="A48" s="49"/>
      <c r="B48" s="17" t="s">
        <v>11</v>
      </c>
      <c r="C48" s="64"/>
      <c r="D48" s="43"/>
      <c r="E48" s="44"/>
      <c r="F48" s="44"/>
      <c r="G48" s="44"/>
      <c r="H48" s="45"/>
      <c r="I48" s="46"/>
      <c r="J48" s="46"/>
      <c r="K48" s="46"/>
      <c r="L48" s="46"/>
      <c r="M48" s="46"/>
      <c r="N48" s="46"/>
      <c r="O48" s="47"/>
      <c r="P48" s="46"/>
      <c r="Q48" s="46"/>
      <c r="R48" s="46"/>
      <c r="S48" s="46"/>
      <c r="T48" s="46"/>
      <c r="U48" s="46"/>
      <c r="V48" s="47"/>
      <c r="W48" s="45"/>
      <c r="X48" s="46"/>
      <c r="Y48" s="46"/>
      <c r="Z48" s="46"/>
      <c r="AA48" s="46"/>
      <c r="AB48" s="46"/>
      <c r="AC48" s="46"/>
      <c r="AD48" s="46"/>
      <c r="AE48" s="47"/>
      <c r="AF48" s="45"/>
      <c r="AG48" s="46"/>
      <c r="AH48" s="46"/>
      <c r="AI48" s="46"/>
      <c r="AJ48" s="47"/>
      <c r="AK48" s="45"/>
      <c r="AL48" s="46"/>
      <c r="AM48" s="46"/>
      <c r="AN48" s="47"/>
      <c r="AO48" s="46"/>
      <c r="AP48" s="46"/>
      <c r="AQ48" s="46"/>
      <c r="AR48" s="46"/>
      <c r="AS48" s="47"/>
      <c r="AT48" s="45"/>
      <c r="AU48" s="46"/>
      <c r="AV48" s="46"/>
      <c r="AW48" s="47"/>
      <c r="AX48" s="48"/>
      <c r="AY48" s="88"/>
    </row>
    <row r="49" spans="1:51" x14ac:dyDescent="0.25">
      <c r="A49" s="111">
        <v>19</v>
      </c>
      <c r="B49" s="128"/>
      <c r="C49" s="130"/>
      <c r="D49" s="117"/>
      <c r="E49" s="23"/>
      <c r="F49" s="23"/>
      <c r="G49" s="119"/>
      <c r="H49" s="24"/>
      <c r="I49" s="25"/>
      <c r="J49" s="25"/>
      <c r="K49" s="25"/>
      <c r="L49" s="25"/>
      <c r="M49" s="25"/>
      <c r="N49" s="25"/>
      <c r="O49" s="26"/>
      <c r="P49" s="27"/>
      <c r="Q49" s="25"/>
      <c r="R49" s="25"/>
      <c r="S49" s="25"/>
      <c r="T49" s="25"/>
      <c r="U49" s="25"/>
      <c r="V49" s="26"/>
      <c r="W49" s="24"/>
      <c r="X49" s="25"/>
      <c r="Y49" s="25"/>
      <c r="Z49" s="25"/>
      <c r="AA49" s="25"/>
      <c r="AB49" s="25"/>
      <c r="AC49" s="25"/>
      <c r="AD49" s="25"/>
      <c r="AE49" s="26"/>
      <c r="AF49" s="24"/>
      <c r="AG49" s="25"/>
      <c r="AH49" s="25"/>
      <c r="AI49" s="25"/>
      <c r="AJ49" s="26"/>
      <c r="AK49" s="24"/>
      <c r="AL49" s="25"/>
      <c r="AM49" s="25"/>
      <c r="AN49" s="26"/>
      <c r="AO49" s="27"/>
      <c r="AP49" s="25"/>
      <c r="AQ49" s="25"/>
      <c r="AR49" s="25"/>
      <c r="AS49" s="26"/>
      <c r="AT49" s="24"/>
      <c r="AU49" s="25"/>
      <c r="AV49" s="25"/>
      <c r="AW49" s="26"/>
      <c r="AX49" s="29">
        <f>SUM(H49:AW49)</f>
        <v>0</v>
      </c>
      <c r="AY49" s="88" t="str">
        <f>IF(AX49=E49,"ოკ","გაასწ")</f>
        <v>ოკ</v>
      </c>
    </row>
    <row r="50" spans="1:51" ht="15.75" thickBot="1" x14ac:dyDescent="0.3">
      <c r="A50" s="112"/>
      <c r="B50" s="129"/>
      <c r="C50" s="131"/>
      <c r="D50" s="118"/>
      <c r="E50" s="30"/>
      <c r="F50" s="30"/>
      <c r="G50" s="120"/>
      <c r="H50" s="73"/>
      <c r="I50" s="74"/>
      <c r="J50" s="74"/>
      <c r="K50" s="74"/>
      <c r="L50" s="74"/>
      <c r="M50" s="74"/>
      <c r="N50" s="74"/>
      <c r="O50" s="75"/>
      <c r="P50" s="37"/>
      <c r="Q50" s="38"/>
      <c r="R50" s="38"/>
      <c r="S50" s="38"/>
      <c r="T50" s="38"/>
      <c r="U50" s="38"/>
      <c r="V50" s="39"/>
      <c r="W50" s="73"/>
      <c r="X50" s="74"/>
      <c r="Y50" s="74"/>
      <c r="Z50" s="74"/>
      <c r="AA50" s="74"/>
      <c r="AB50" s="74"/>
      <c r="AC50" s="74"/>
      <c r="AD50" s="74"/>
      <c r="AE50" s="75"/>
      <c r="AF50" s="73"/>
      <c r="AG50" s="74"/>
      <c r="AH50" s="74"/>
      <c r="AI50" s="74"/>
      <c r="AJ50" s="75"/>
      <c r="AK50" s="73"/>
      <c r="AL50" s="74"/>
      <c r="AM50" s="79"/>
      <c r="AN50" s="75"/>
      <c r="AO50" s="37"/>
      <c r="AP50" s="38"/>
      <c r="AQ50" s="38"/>
      <c r="AR50" s="40"/>
      <c r="AS50" s="39"/>
      <c r="AT50" s="36"/>
      <c r="AU50" s="38"/>
      <c r="AV50" s="38"/>
      <c r="AW50" s="39"/>
      <c r="AX50" s="29">
        <f>SUM(H50:AW50)</f>
        <v>0</v>
      </c>
      <c r="AY50" s="88" t="str">
        <f>IF(AX50=F50,"ოკ","გაასწ")</f>
        <v>ოკ</v>
      </c>
    </row>
    <row r="51" spans="1:51" ht="15.75" thickBot="1" x14ac:dyDescent="0.3">
      <c r="A51" s="50"/>
      <c r="B51" s="51" t="s">
        <v>12</v>
      </c>
      <c r="C51" s="51">
        <f t="shared" ref="C51:Y51" si="21">SUM(C11:C50)</f>
        <v>952</v>
      </c>
      <c r="D51" s="52">
        <f t="shared" si="21"/>
        <v>61</v>
      </c>
      <c r="E51" s="53">
        <f t="shared" si="21"/>
        <v>1199</v>
      </c>
      <c r="F51" s="53">
        <f t="shared" si="21"/>
        <v>326</v>
      </c>
      <c r="G51" s="54">
        <f t="shared" si="21"/>
        <v>1525</v>
      </c>
      <c r="H51" s="55">
        <f t="shared" si="21"/>
        <v>38</v>
      </c>
      <c r="I51" s="56">
        <f t="shared" si="21"/>
        <v>38</v>
      </c>
      <c r="J51" s="56">
        <f t="shared" si="21"/>
        <v>38</v>
      </c>
      <c r="K51" s="56">
        <f t="shared" si="21"/>
        <v>38</v>
      </c>
      <c r="L51" s="56">
        <f t="shared" si="21"/>
        <v>38</v>
      </c>
      <c r="M51" s="56">
        <f t="shared" si="21"/>
        <v>38</v>
      </c>
      <c r="N51" s="56">
        <f t="shared" si="21"/>
        <v>38</v>
      </c>
      <c r="O51" s="56">
        <f t="shared" si="21"/>
        <v>34</v>
      </c>
      <c r="P51" s="56">
        <f t="shared" si="21"/>
        <v>40</v>
      </c>
      <c r="Q51" s="56">
        <f t="shared" si="21"/>
        <v>39</v>
      </c>
      <c r="R51" s="56">
        <f t="shared" si="21"/>
        <v>39</v>
      </c>
      <c r="S51" s="56">
        <f t="shared" si="21"/>
        <v>40</v>
      </c>
      <c r="T51" s="56">
        <f t="shared" si="21"/>
        <v>40</v>
      </c>
      <c r="U51" s="56">
        <f t="shared" si="21"/>
        <v>40</v>
      </c>
      <c r="V51" s="70">
        <f t="shared" si="21"/>
        <v>37</v>
      </c>
      <c r="W51" s="71">
        <f t="shared" si="21"/>
        <v>34</v>
      </c>
      <c r="X51" s="56">
        <f t="shared" si="21"/>
        <v>34</v>
      </c>
      <c r="Y51" s="56">
        <f t="shared" si="21"/>
        <v>33</v>
      </c>
      <c r="Z51" s="56">
        <f t="shared" ref="Z51:AB51" si="22">SUM(Z11:Z50)</f>
        <v>33</v>
      </c>
      <c r="AA51" s="56">
        <f t="shared" si="22"/>
        <v>33</v>
      </c>
      <c r="AB51" s="56">
        <f t="shared" si="22"/>
        <v>32</v>
      </c>
      <c r="AC51" s="56">
        <f t="shared" ref="AC51:AX51" si="23">SUM(AC11:AC50)</f>
        <v>33</v>
      </c>
      <c r="AD51" s="56">
        <f t="shared" si="23"/>
        <v>33</v>
      </c>
      <c r="AE51" s="56">
        <f t="shared" si="23"/>
        <v>35</v>
      </c>
      <c r="AF51" s="55">
        <f t="shared" si="23"/>
        <v>40</v>
      </c>
      <c r="AG51" s="56">
        <f t="shared" si="23"/>
        <v>40</v>
      </c>
      <c r="AH51" s="56">
        <f t="shared" si="23"/>
        <v>40</v>
      </c>
      <c r="AI51" s="56">
        <f t="shared" si="23"/>
        <v>40</v>
      </c>
      <c r="AJ51" s="56">
        <f t="shared" si="23"/>
        <v>40</v>
      </c>
      <c r="AK51" s="56">
        <f t="shared" si="23"/>
        <v>31</v>
      </c>
      <c r="AL51" s="56">
        <f t="shared" si="23"/>
        <v>32</v>
      </c>
      <c r="AM51" s="56">
        <f t="shared" si="23"/>
        <v>32</v>
      </c>
      <c r="AN51" s="70">
        <f t="shared" si="23"/>
        <v>30</v>
      </c>
      <c r="AO51" s="56">
        <f t="shared" si="23"/>
        <v>40</v>
      </c>
      <c r="AP51" s="56">
        <f t="shared" si="23"/>
        <v>40</v>
      </c>
      <c r="AQ51" s="56">
        <f t="shared" si="23"/>
        <v>40</v>
      </c>
      <c r="AR51" s="56">
        <f t="shared" si="23"/>
        <v>40</v>
      </c>
      <c r="AS51" s="70">
        <f t="shared" si="23"/>
        <v>40</v>
      </c>
      <c r="AT51" s="55">
        <f t="shared" si="23"/>
        <v>32</v>
      </c>
      <c r="AU51" s="56">
        <f t="shared" si="23"/>
        <v>31</v>
      </c>
      <c r="AV51" s="56">
        <f t="shared" si="23"/>
        <v>31</v>
      </c>
      <c r="AW51" s="57">
        <f t="shared" si="23"/>
        <v>31</v>
      </c>
      <c r="AX51" s="58">
        <f t="shared" si="23"/>
        <v>1525</v>
      </c>
      <c r="AY51" s="89"/>
    </row>
    <row r="52" spans="1:51" s="93" customFormat="1" ht="18" x14ac:dyDescent="0.35">
      <c r="A52" s="90"/>
      <c r="B52" s="88"/>
      <c r="C52" s="88"/>
      <c r="D52" s="88"/>
      <c r="E52" s="132"/>
      <c r="F52" s="132"/>
      <c r="G52" s="91"/>
      <c r="H52" s="88" t="str">
        <f>IF(H51&gt;40,"მეტია",IF(H51&lt;30,"ნაკლებია","ოკ"))</f>
        <v>ოკ</v>
      </c>
      <c r="I52" s="88" t="str">
        <f t="shared" ref="I52:AW52" si="24">IF(I51&gt;40,"მეტია",IF(I51&lt;30,"ნაკლებია","ოკ"))</f>
        <v>ოკ</v>
      </c>
      <c r="J52" s="88" t="str">
        <f t="shared" si="24"/>
        <v>ოკ</v>
      </c>
      <c r="K52" s="88" t="str">
        <f t="shared" ref="K52:L52" si="25">IF(K51&gt;40,"მეტია",IF(K51&lt;30,"ნაკლებია","ოკ"))</f>
        <v>ოკ</v>
      </c>
      <c r="L52" s="88" t="str">
        <f t="shared" si="25"/>
        <v>ოკ</v>
      </c>
      <c r="M52" s="88" t="str">
        <f t="shared" si="24"/>
        <v>ოკ</v>
      </c>
      <c r="N52" s="88" t="str">
        <f t="shared" si="24"/>
        <v>ოკ</v>
      </c>
      <c r="O52" s="88" t="str">
        <f t="shared" si="24"/>
        <v>ოკ</v>
      </c>
      <c r="P52" s="88" t="str">
        <f t="shared" si="24"/>
        <v>ოკ</v>
      </c>
      <c r="Q52" s="88" t="str">
        <f t="shared" si="24"/>
        <v>ოკ</v>
      </c>
      <c r="R52" s="88" t="str">
        <f t="shared" si="24"/>
        <v>ოკ</v>
      </c>
      <c r="S52" s="88" t="str">
        <f t="shared" si="24"/>
        <v>ოკ</v>
      </c>
      <c r="T52" s="88" t="str">
        <f t="shared" si="24"/>
        <v>ოკ</v>
      </c>
      <c r="U52" s="88" t="str">
        <f t="shared" si="24"/>
        <v>ოკ</v>
      </c>
      <c r="V52" s="88" t="str">
        <f t="shared" si="24"/>
        <v>ოკ</v>
      </c>
      <c r="W52" s="88" t="str">
        <f t="shared" si="24"/>
        <v>ოკ</v>
      </c>
      <c r="X52" s="88" t="str">
        <f t="shared" si="24"/>
        <v>ოკ</v>
      </c>
      <c r="Y52" s="88" t="str">
        <f t="shared" si="24"/>
        <v>ოკ</v>
      </c>
      <c r="Z52" s="88" t="str">
        <f t="shared" ref="Z52:AB52" si="26">IF(Z51&gt;40,"მეტია",IF(Z51&lt;30,"ნაკლებია","ოკ"))</f>
        <v>ოკ</v>
      </c>
      <c r="AA52" s="88" t="str">
        <f t="shared" si="26"/>
        <v>ოკ</v>
      </c>
      <c r="AB52" s="88" t="str">
        <f t="shared" si="26"/>
        <v>ოკ</v>
      </c>
      <c r="AC52" s="88" t="str">
        <f t="shared" si="24"/>
        <v>ოკ</v>
      </c>
      <c r="AD52" s="88" t="str">
        <f t="shared" si="24"/>
        <v>ოკ</v>
      </c>
      <c r="AE52" s="88" t="str">
        <f t="shared" si="24"/>
        <v>ოკ</v>
      </c>
      <c r="AF52" s="88" t="str">
        <f t="shared" si="24"/>
        <v>ოკ</v>
      </c>
      <c r="AG52" s="88" t="str">
        <f t="shared" si="24"/>
        <v>ოკ</v>
      </c>
      <c r="AH52" s="88" t="str">
        <f t="shared" si="24"/>
        <v>ოკ</v>
      </c>
      <c r="AI52" s="88" t="str">
        <f t="shared" si="24"/>
        <v>ოკ</v>
      </c>
      <c r="AJ52" s="88" t="str">
        <f t="shared" si="24"/>
        <v>ოკ</v>
      </c>
      <c r="AK52" s="88" t="str">
        <f t="shared" ref="AK52:AN52" si="27">IF(AK51&gt;40,"მეტია",IF(AK51&lt;30,"ნაკლებია","ოკ"))</f>
        <v>ოკ</v>
      </c>
      <c r="AL52" s="88" t="str">
        <f t="shared" si="27"/>
        <v>ოკ</v>
      </c>
      <c r="AM52" s="88" t="str">
        <f t="shared" si="27"/>
        <v>ოკ</v>
      </c>
      <c r="AN52" s="88" t="str">
        <f t="shared" si="27"/>
        <v>ოკ</v>
      </c>
      <c r="AO52" s="88" t="str">
        <f t="shared" si="24"/>
        <v>ოკ</v>
      </c>
      <c r="AP52" s="88" t="str">
        <f t="shared" si="24"/>
        <v>ოკ</v>
      </c>
      <c r="AQ52" s="88" t="str">
        <f t="shared" si="24"/>
        <v>ოკ</v>
      </c>
      <c r="AR52" s="88" t="str">
        <f t="shared" si="24"/>
        <v>ოკ</v>
      </c>
      <c r="AS52" s="88" t="str">
        <f t="shared" si="24"/>
        <v>ოკ</v>
      </c>
      <c r="AT52" s="88" t="str">
        <f t="shared" si="24"/>
        <v>ოკ</v>
      </c>
      <c r="AU52" s="88" t="str">
        <f t="shared" si="24"/>
        <v>ოკ</v>
      </c>
      <c r="AV52" s="88" t="str">
        <f t="shared" si="24"/>
        <v>ოკ</v>
      </c>
      <c r="AW52" s="88" t="str">
        <f t="shared" si="24"/>
        <v>ოკ</v>
      </c>
      <c r="AX52" s="92"/>
      <c r="AY52" s="88"/>
    </row>
    <row r="53" spans="1:51" ht="18" x14ac:dyDescent="0.35">
      <c r="A53" s="60"/>
      <c r="B53" s="61"/>
      <c r="C53" s="61"/>
      <c r="D53" s="61"/>
      <c r="E53" s="62"/>
      <c r="F53" s="62"/>
      <c r="G53" s="62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63"/>
      <c r="AY53" s="83"/>
    </row>
  </sheetData>
  <mergeCells count="118">
    <mergeCell ref="A40:A41"/>
    <mergeCell ref="B40:B41"/>
    <mergeCell ref="C40:C41"/>
    <mergeCell ref="D40:D41"/>
    <mergeCell ref="G40:G41"/>
    <mergeCell ref="A44:A45"/>
    <mergeCell ref="B44:B45"/>
    <mergeCell ref="C44:C45"/>
    <mergeCell ref="D44:D45"/>
    <mergeCell ref="G44:G45"/>
    <mergeCell ref="A42:A43"/>
    <mergeCell ref="B42:B43"/>
    <mergeCell ref="C42:C43"/>
    <mergeCell ref="D42:D43"/>
    <mergeCell ref="G42:G43"/>
    <mergeCell ref="E52:F52"/>
    <mergeCell ref="A49:A50"/>
    <mergeCell ref="B49:B50"/>
    <mergeCell ref="C49:C50"/>
    <mergeCell ref="D49:D50"/>
    <mergeCell ref="G49:G50"/>
    <mergeCell ref="B46:B47"/>
    <mergeCell ref="C46:C47"/>
    <mergeCell ref="D46:D47"/>
    <mergeCell ref="G46:G47"/>
    <mergeCell ref="A46:A47"/>
    <mergeCell ref="A38:A39"/>
    <mergeCell ref="B38:B39"/>
    <mergeCell ref="C38:C39"/>
    <mergeCell ref="D38:D39"/>
    <mergeCell ref="G38:G39"/>
    <mergeCell ref="A36:A37"/>
    <mergeCell ref="B36:B37"/>
    <mergeCell ref="C36:C37"/>
    <mergeCell ref="D36:D37"/>
    <mergeCell ref="G36:G37"/>
    <mergeCell ref="A34:A35"/>
    <mergeCell ref="B34:B35"/>
    <mergeCell ref="C34:C35"/>
    <mergeCell ref="D34:D35"/>
    <mergeCell ref="G34:G35"/>
    <mergeCell ref="A30:A31"/>
    <mergeCell ref="B30:B31"/>
    <mergeCell ref="C30:C31"/>
    <mergeCell ref="D30:D31"/>
    <mergeCell ref="G30:G31"/>
    <mergeCell ref="A32:A33"/>
    <mergeCell ref="G32:G33"/>
    <mergeCell ref="D32:D33"/>
    <mergeCell ref="C32:C33"/>
    <mergeCell ref="B32:B33"/>
    <mergeCell ref="A28:A29"/>
    <mergeCell ref="B28:B29"/>
    <mergeCell ref="C28:C29"/>
    <mergeCell ref="D28:D29"/>
    <mergeCell ref="G28:G29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G24:G25"/>
    <mergeCell ref="A21:A22"/>
    <mergeCell ref="B21:B22"/>
    <mergeCell ref="C21:C22"/>
    <mergeCell ref="D21:D22"/>
    <mergeCell ref="G21:G22"/>
    <mergeCell ref="A19:A20"/>
    <mergeCell ref="B19:B20"/>
    <mergeCell ref="C19:C20"/>
    <mergeCell ref="D19:D20"/>
    <mergeCell ref="G19:G20"/>
    <mergeCell ref="T5:V5"/>
    <mergeCell ref="A5:A9"/>
    <mergeCell ref="B5:B9"/>
    <mergeCell ref="C5:C9"/>
    <mergeCell ref="A17:A18"/>
    <mergeCell ref="B17:B18"/>
    <mergeCell ref="C17:C18"/>
    <mergeCell ref="D17:D18"/>
    <mergeCell ref="G17:G18"/>
    <mergeCell ref="A15:A16"/>
    <mergeCell ref="B15:B16"/>
    <mergeCell ref="C15:C16"/>
    <mergeCell ref="D15:D16"/>
    <mergeCell ref="G15:G16"/>
    <mergeCell ref="A13:A14"/>
    <mergeCell ref="B13:B14"/>
    <mergeCell ref="C13:C14"/>
    <mergeCell ref="D13:D14"/>
    <mergeCell ref="G13:G14"/>
    <mergeCell ref="AK5:AL5"/>
    <mergeCell ref="AM5:AN5"/>
    <mergeCell ref="AF5:AG5"/>
    <mergeCell ref="AI5:AJ5"/>
    <mergeCell ref="D5:D9"/>
    <mergeCell ref="E5:E9"/>
    <mergeCell ref="AX5:AX9"/>
    <mergeCell ref="A11:A12"/>
    <mergeCell ref="B11:B12"/>
    <mergeCell ref="C11:C12"/>
    <mergeCell ref="D11:D12"/>
    <mergeCell ref="G11:G12"/>
    <mergeCell ref="W5:Y5"/>
    <mergeCell ref="AC5:AE5"/>
    <mergeCell ref="AT5:AU5"/>
    <mergeCell ref="AV5:AW5"/>
    <mergeCell ref="AO5:AP5"/>
    <mergeCell ref="AR5:AS5"/>
    <mergeCell ref="F5:F9"/>
    <mergeCell ref="G5:G9"/>
    <mergeCell ref="H5:J5"/>
    <mergeCell ref="M5:O5"/>
    <mergeCell ref="P5:R5"/>
  </mergeCells>
  <printOptions horizontalCentered="1"/>
  <pageMargins left="0" right="0" top="0.59055118110236227" bottom="0.59055118110236227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zoomScaleNormal="100" workbookViewId="0">
      <selection activeCell="X17" sqref="X17"/>
    </sheetView>
  </sheetViews>
  <sheetFormatPr defaultColWidth="9" defaultRowHeight="15" x14ac:dyDescent="0.25"/>
  <cols>
    <col min="1" max="1" width="2.625" customWidth="1"/>
    <col min="2" max="2" width="54.375" customWidth="1"/>
    <col min="3" max="3" width="17.75" customWidth="1"/>
    <col min="4" max="8" width="5.625" customWidth="1"/>
    <col min="9" max="18" width="3.625" customWidth="1"/>
    <col min="19" max="19" width="5.625" style="102" customWidth="1"/>
    <col min="20" max="21" width="9" style="97"/>
  </cols>
  <sheetData>
    <row r="1" spans="1:20" ht="19.5" x14ac:dyDescent="0.35">
      <c r="A1" s="1"/>
      <c r="B1" s="2" t="s">
        <v>2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94"/>
      <c r="T1" s="95"/>
    </row>
    <row r="2" spans="1:20" ht="19.5" x14ac:dyDescent="0.35">
      <c r="A2" s="1"/>
      <c r="B2" s="2" t="s">
        <v>3</v>
      </c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94"/>
      <c r="T2" s="95"/>
    </row>
    <row r="3" spans="1:20" ht="19.5" x14ac:dyDescent="0.35">
      <c r="A3" s="1"/>
      <c r="B3" s="5" t="s">
        <v>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4"/>
      <c r="T3" s="95"/>
    </row>
    <row r="4" spans="1:20" ht="20.25" thickBot="1" x14ac:dyDescent="0.4">
      <c r="A4" s="3"/>
      <c r="B4" s="6"/>
      <c r="C4" s="6"/>
      <c r="D4" s="6"/>
      <c r="E4" s="6"/>
      <c r="F4" s="6"/>
      <c r="G4" s="6"/>
      <c r="H4" s="6"/>
      <c r="I4" s="7">
        <f t="shared" ref="I4:R4" si="0">I13</f>
        <v>38</v>
      </c>
      <c r="J4" s="7">
        <f t="shared" si="0"/>
        <v>38</v>
      </c>
      <c r="K4" s="7">
        <f t="shared" si="0"/>
        <v>38</v>
      </c>
      <c r="L4" s="7">
        <f t="shared" si="0"/>
        <v>38</v>
      </c>
      <c r="M4" s="7">
        <f t="shared" si="0"/>
        <v>38</v>
      </c>
      <c r="N4" s="7">
        <f t="shared" si="0"/>
        <v>38</v>
      </c>
      <c r="O4" s="7">
        <f t="shared" si="0"/>
        <v>38</v>
      </c>
      <c r="P4" s="7">
        <f t="shared" si="0"/>
        <v>38</v>
      </c>
      <c r="Q4" s="7">
        <f t="shared" si="0"/>
        <v>38</v>
      </c>
      <c r="R4" s="7">
        <f t="shared" si="0"/>
        <v>33</v>
      </c>
      <c r="S4" s="94"/>
      <c r="T4" s="95"/>
    </row>
    <row r="5" spans="1:20" x14ac:dyDescent="0.25">
      <c r="A5" s="125" t="s">
        <v>4</v>
      </c>
      <c r="B5" s="126" t="s">
        <v>5</v>
      </c>
      <c r="C5" s="133" t="s">
        <v>14</v>
      </c>
      <c r="D5" s="127" t="s">
        <v>13</v>
      </c>
      <c r="E5" s="107" t="s">
        <v>6</v>
      </c>
      <c r="F5" s="108" t="s">
        <v>7</v>
      </c>
      <c r="G5" s="108" t="s">
        <v>8</v>
      </c>
      <c r="H5" s="121" t="s">
        <v>0</v>
      </c>
      <c r="I5" s="122"/>
      <c r="J5" s="123"/>
      <c r="K5" s="123"/>
      <c r="L5" s="82"/>
      <c r="M5" s="82"/>
      <c r="N5" s="82"/>
      <c r="O5" s="76"/>
      <c r="P5" s="123"/>
      <c r="Q5" s="123"/>
      <c r="R5" s="137"/>
      <c r="S5" s="136" t="s">
        <v>9</v>
      </c>
      <c r="T5" s="96"/>
    </row>
    <row r="6" spans="1:20" x14ac:dyDescent="0.25">
      <c r="A6" s="125"/>
      <c r="B6" s="126"/>
      <c r="C6" s="134"/>
      <c r="D6" s="127"/>
      <c r="E6" s="107"/>
      <c r="F6" s="108"/>
      <c r="G6" s="108"/>
      <c r="H6" s="121"/>
      <c r="I6" s="10">
        <f>SUMIF($F$11:$F$12,"&gt;0",I11:I12)</f>
        <v>30</v>
      </c>
      <c r="J6" s="11">
        <f>SUMIF($F$11:$F$12,"&gt;0",J11:J12)</f>
        <v>30</v>
      </c>
      <c r="K6" s="11">
        <f>SUMIF($F$11:$F$12,"&gt;0",K11:K12)</f>
        <v>30</v>
      </c>
      <c r="L6" s="11">
        <f t="shared" ref="L6:N6" si="1">SUMIF($F$11:$F$12,"&gt;0",L11:L12)</f>
        <v>30</v>
      </c>
      <c r="M6" s="11">
        <f t="shared" si="1"/>
        <v>30</v>
      </c>
      <c r="N6" s="11">
        <f t="shared" si="1"/>
        <v>30</v>
      </c>
      <c r="O6" s="11">
        <f>SUMIF($F$11:$F$12,"&gt;0",O11:O12)</f>
        <v>30</v>
      </c>
      <c r="P6" s="11">
        <f>SUMIF($F$11:$F$12,"&gt;0",P11:P12)</f>
        <v>30</v>
      </c>
      <c r="Q6" s="11">
        <f>SUMIF($F$11:$F$12,"&gt;0",Q11:Q12)</f>
        <v>30</v>
      </c>
      <c r="R6" s="103">
        <f>SUMIF($F$11:$F$12,"&gt;0",R11:R12)</f>
        <v>25</v>
      </c>
      <c r="S6" s="136"/>
      <c r="T6" s="96"/>
    </row>
    <row r="7" spans="1:20" x14ac:dyDescent="0.25">
      <c r="A7" s="125"/>
      <c r="B7" s="126"/>
      <c r="C7" s="134"/>
      <c r="D7" s="127"/>
      <c r="E7" s="107"/>
      <c r="F7" s="108"/>
      <c r="G7" s="108"/>
      <c r="H7" s="121"/>
      <c r="I7" s="10">
        <f>SUMIF($G$11:$G$12,"&gt;0",I11:I12)</f>
        <v>8</v>
      </c>
      <c r="J7" s="11">
        <f>SUMIF($G$11:$G$12,"&gt;0",J11:J12)</f>
        <v>8</v>
      </c>
      <c r="K7" s="11">
        <f>SUMIF($G$11:$G$12,"&gt;0",K11:K12)</f>
        <v>8</v>
      </c>
      <c r="L7" s="11">
        <f t="shared" ref="L7:N7" si="2">SUMIF($G$11:$G$12,"&gt;0",L11:L12)</f>
        <v>8</v>
      </c>
      <c r="M7" s="11">
        <f t="shared" si="2"/>
        <v>8</v>
      </c>
      <c r="N7" s="11">
        <f t="shared" si="2"/>
        <v>8</v>
      </c>
      <c r="O7" s="11">
        <f>SUMIF($G$11:$G$12,"&gt;0",O11:O12)</f>
        <v>8</v>
      </c>
      <c r="P7" s="11">
        <f>SUMIF($G$11:$G$12,"&gt;0",P11:P12)</f>
        <v>8</v>
      </c>
      <c r="Q7" s="11">
        <f>SUMIF($G$11:$G$12,"&gt;0",Q11:Q12)</f>
        <v>8</v>
      </c>
      <c r="R7" s="103">
        <f>SUMIF($G$11:$G$12,"&gt;0",R11:R12)</f>
        <v>8</v>
      </c>
      <c r="S7" s="136"/>
      <c r="T7" s="96"/>
    </row>
    <row r="8" spans="1:20" x14ac:dyDescent="0.25">
      <c r="A8" s="125"/>
      <c r="B8" s="126"/>
      <c r="C8" s="134"/>
      <c r="D8" s="127"/>
      <c r="E8" s="107"/>
      <c r="F8" s="108"/>
      <c r="G8" s="108"/>
      <c r="H8" s="121"/>
      <c r="I8" s="13">
        <v>1</v>
      </c>
      <c r="J8" s="14">
        <f t="shared" ref="J8:R9" si="3">I8+1</f>
        <v>2</v>
      </c>
      <c r="K8" s="14">
        <f t="shared" si="3"/>
        <v>3</v>
      </c>
      <c r="L8" s="14">
        <f t="shared" ref="L8:L9" si="4">K8+1</f>
        <v>4</v>
      </c>
      <c r="M8" s="14">
        <f t="shared" ref="M8:M9" si="5">L8+1</f>
        <v>5</v>
      </c>
      <c r="N8" s="14">
        <f t="shared" ref="N8:N9" si="6">M8+1</f>
        <v>6</v>
      </c>
      <c r="O8" s="14">
        <f t="shared" si="3"/>
        <v>7</v>
      </c>
      <c r="P8" s="14">
        <f t="shared" si="3"/>
        <v>8</v>
      </c>
      <c r="Q8" s="14">
        <f t="shared" si="3"/>
        <v>9</v>
      </c>
      <c r="R8" s="14">
        <f t="shared" si="3"/>
        <v>10</v>
      </c>
      <c r="S8" s="136"/>
      <c r="T8" s="96"/>
    </row>
    <row r="9" spans="1:20" x14ac:dyDescent="0.25">
      <c r="A9" s="125"/>
      <c r="B9" s="126"/>
      <c r="C9" s="135"/>
      <c r="D9" s="127"/>
      <c r="E9" s="107"/>
      <c r="F9" s="108"/>
      <c r="G9" s="108"/>
      <c r="H9" s="121"/>
      <c r="I9" s="13">
        <v>1</v>
      </c>
      <c r="J9" s="14">
        <f t="shared" si="3"/>
        <v>2</v>
      </c>
      <c r="K9" s="14">
        <f t="shared" si="3"/>
        <v>3</v>
      </c>
      <c r="L9" s="14">
        <f t="shared" si="4"/>
        <v>4</v>
      </c>
      <c r="M9" s="14">
        <f t="shared" si="5"/>
        <v>5</v>
      </c>
      <c r="N9" s="14">
        <f t="shared" si="6"/>
        <v>6</v>
      </c>
      <c r="O9" s="14">
        <f t="shared" si="3"/>
        <v>7</v>
      </c>
      <c r="P9" s="14">
        <f t="shared" si="3"/>
        <v>8</v>
      </c>
      <c r="Q9" s="14">
        <f t="shared" si="3"/>
        <v>9</v>
      </c>
      <c r="R9" s="14">
        <f t="shared" si="3"/>
        <v>10</v>
      </c>
      <c r="S9" s="136"/>
      <c r="T9" s="98"/>
    </row>
    <row r="10" spans="1:20" ht="24.95" customHeight="1" x14ac:dyDescent="0.3">
      <c r="A10" s="16"/>
      <c r="B10" s="17" t="s">
        <v>10</v>
      </c>
      <c r="C10" s="64"/>
      <c r="D10" s="64"/>
      <c r="E10" s="18"/>
      <c r="F10" s="19"/>
      <c r="G10" s="19"/>
      <c r="H10" s="19"/>
      <c r="I10" s="20"/>
      <c r="J10" s="19"/>
      <c r="K10" s="19"/>
      <c r="L10" s="19"/>
      <c r="M10" s="19"/>
      <c r="N10" s="19"/>
      <c r="O10" s="19"/>
      <c r="P10" s="19"/>
      <c r="Q10" s="19"/>
      <c r="R10" s="22"/>
      <c r="S10" s="100"/>
      <c r="T10" s="96"/>
    </row>
    <row r="11" spans="1:20" x14ac:dyDescent="0.25">
      <c r="A11" s="111">
        <v>1</v>
      </c>
      <c r="B11" s="128" t="s">
        <v>33</v>
      </c>
      <c r="C11" s="130"/>
      <c r="D11" s="115">
        <v>50</v>
      </c>
      <c r="E11" s="117">
        <v>15</v>
      </c>
      <c r="F11" s="23">
        <f>E11*25-G12</f>
        <v>295</v>
      </c>
      <c r="G11" s="23"/>
      <c r="H11" s="119">
        <f>F11+G12</f>
        <v>375</v>
      </c>
      <c r="I11" s="24">
        <v>30</v>
      </c>
      <c r="J11" s="25">
        <v>30</v>
      </c>
      <c r="K11" s="25">
        <v>30</v>
      </c>
      <c r="L11" s="25">
        <v>30</v>
      </c>
      <c r="M11" s="25">
        <v>30</v>
      </c>
      <c r="N11" s="25">
        <v>30</v>
      </c>
      <c r="O11" s="25">
        <v>30</v>
      </c>
      <c r="P11" s="25">
        <v>30</v>
      </c>
      <c r="Q11" s="25">
        <v>30</v>
      </c>
      <c r="R11" s="25">
        <v>25</v>
      </c>
      <c r="S11" s="101">
        <f>SUM(I11:R11)</f>
        <v>295</v>
      </c>
      <c r="T11" s="96" t="str">
        <f>IF(S11=F11,"ოკ","გაასწ")</f>
        <v>ოკ</v>
      </c>
    </row>
    <row r="12" spans="1:20" ht="15.75" thickBot="1" x14ac:dyDescent="0.3">
      <c r="A12" s="112"/>
      <c r="B12" s="129"/>
      <c r="C12" s="131"/>
      <c r="D12" s="116"/>
      <c r="E12" s="118"/>
      <c r="F12" s="30"/>
      <c r="G12" s="30">
        <v>80</v>
      </c>
      <c r="H12" s="120"/>
      <c r="I12" s="31">
        <v>8</v>
      </c>
      <c r="J12" s="32">
        <v>8</v>
      </c>
      <c r="K12" s="32">
        <v>8</v>
      </c>
      <c r="L12" s="32">
        <v>8</v>
      </c>
      <c r="M12" s="32">
        <v>8</v>
      </c>
      <c r="N12" s="32">
        <v>8</v>
      </c>
      <c r="O12" s="32">
        <v>8</v>
      </c>
      <c r="P12" s="32">
        <v>8</v>
      </c>
      <c r="Q12" s="32">
        <v>8</v>
      </c>
      <c r="R12" s="32">
        <v>8</v>
      </c>
      <c r="S12" s="101">
        <f>SUM(I12:R12)</f>
        <v>80</v>
      </c>
      <c r="T12" s="96" t="str">
        <f>IF(S12=G12,"ოკ","გაასწ")</f>
        <v>ოკ</v>
      </c>
    </row>
    <row r="13" spans="1:20" ht="15.75" thickBot="1" x14ac:dyDescent="0.3">
      <c r="A13" s="50"/>
      <c r="B13" s="51" t="s">
        <v>12</v>
      </c>
      <c r="C13" s="51"/>
      <c r="D13" s="51">
        <f t="shared" ref="D13:K13" si="7">SUM(D11:D12)</f>
        <v>50</v>
      </c>
      <c r="E13" s="52">
        <f t="shared" si="7"/>
        <v>15</v>
      </c>
      <c r="F13" s="53">
        <f t="shared" si="7"/>
        <v>295</v>
      </c>
      <c r="G13" s="53">
        <f t="shared" si="7"/>
        <v>80</v>
      </c>
      <c r="H13" s="54">
        <f t="shared" si="7"/>
        <v>375</v>
      </c>
      <c r="I13" s="55">
        <f t="shared" si="7"/>
        <v>38</v>
      </c>
      <c r="J13" s="56">
        <f t="shared" si="7"/>
        <v>38</v>
      </c>
      <c r="K13" s="56">
        <f t="shared" si="7"/>
        <v>38</v>
      </c>
      <c r="L13" s="56">
        <f t="shared" ref="L13:M13" si="8">SUM(L11:L12)</f>
        <v>38</v>
      </c>
      <c r="M13" s="56">
        <f t="shared" si="8"/>
        <v>38</v>
      </c>
      <c r="N13" s="56">
        <f t="shared" ref="N13:S13" si="9">SUM(N11:N12)</f>
        <v>38</v>
      </c>
      <c r="O13" s="56">
        <f t="shared" si="9"/>
        <v>38</v>
      </c>
      <c r="P13" s="56">
        <f t="shared" si="9"/>
        <v>38</v>
      </c>
      <c r="Q13" s="56">
        <f t="shared" si="9"/>
        <v>38</v>
      </c>
      <c r="R13" s="56">
        <f t="shared" si="9"/>
        <v>33</v>
      </c>
      <c r="S13" s="101">
        <f t="shared" si="9"/>
        <v>375</v>
      </c>
      <c r="T13" s="98"/>
    </row>
    <row r="14" spans="1:20" s="93" customFormat="1" ht="18" x14ac:dyDescent="0.35">
      <c r="A14" s="90"/>
      <c r="B14" s="88"/>
      <c r="C14" s="88"/>
      <c r="D14" s="88"/>
      <c r="E14" s="88"/>
      <c r="F14" s="132"/>
      <c r="G14" s="132"/>
      <c r="H14" s="91"/>
      <c r="I14" s="88" t="str">
        <f>IF(I13&gt;40,"მეტია",IF(I13&lt;30,"ნაკლებია","ოკ"))</f>
        <v>ოკ</v>
      </c>
      <c r="J14" s="88" t="str">
        <f t="shared" ref="J14:R14" si="10">IF(J13&gt;40,"მეტია",IF(J13&lt;30,"ნაკლებია","ოკ"))</f>
        <v>ოკ</v>
      </c>
      <c r="K14" s="88" t="str">
        <f t="shared" si="10"/>
        <v>ოკ</v>
      </c>
      <c r="L14" s="88" t="str">
        <f t="shared" ref="L14:M14" si="11">IF(L13&gt;40,"მეტია",IF(L13&lt;30,"ნაკლებია","ოკ"))</f>
        <v>ოკ</v>
      </c>
      <c r="M14" s="88" t="str">
        <f t="shared" si="11"/>
        <v>ოკ</v>
      </c>
      <c r="N14" s="88" t="str">
        <f t="shared" si="10"/>
        <v>ოკ</v>
      </c>
      <c r="O14" s="88" t="str">
        <f t="shared" si="10"/>
        <v>ოკ</v>
      </c>
      <c r="P14" s="88" t="str">
        <f t="shared" si="10"/>
        <v>ოკ</v>
      </c>
      <c r="Q14" s="88" t="str">
        <f t="shared" si="10"/>
        <v>ოკ</v>
      </c>
      <c r="R14" s="88" t="str">
        <f t="shared" si="10"/>
        <v>ოკ</v>
      </c>
      <c r="S14" s="92"/>
      <c r="T14" s="88"/>
    </row>
    <row r="15" spans="1:20" ht="18" x14ac:dyDescent="0.35">
      <c r="A15" s="60"/>
      <c r="B15" s="61"/>
      <c r="C15" s="61"/>
      <c r="D15" s="61"/>
      <c r="E15" s="61"/>
      <c r="F15" s="62"/>
      <c r="G15" s="62"/>
      <c r="H15" s="62"/>
      <c r="I15" s="9"/>
      <c r="J15" s="9"/>
      <c r="K15" s="9"/>
      <c r="L15" s="9"/>
      <c r="M15" s="9"/>
      <c r="N15" s="9"/>
      <c r="O15" s="9"/>
      <c r="P15" s="9"/>
      <c r="Q15" s="9"/>
      <c r="R15" s="9"/>
      <c r="S15" s="99"/>
      <c r="T15" s="96"/>
    </row>
    <row r="16" spans="1:20" ht="18" x14ac:dyDescent="0.35">
      <c r="A16" s="60"/>
      <c r="B16" s="61"/>
      <c r="C16" s="61"/>
      <c r="D16" s="61"/>
      <c r="E16" s="61"/>
      <c r="F16" s="62"/>
      <c r="G16" s="62"/>
      <c r="H16" s="62"/>
      <c r="I16" s="9"/>
      <c r="J16" s="9"/>
      <c r="K16" s="9"/>
      <c r="L16" s="9"/>
      <c r="M16" s="9"/>
      <c r="N16" s="9"/>
      <c r="O16" s="9"/>
      <c r="P16" s="9"/>
      <c r="Q16" s="9"/>
      <c r="R16" s="9"/>
      <c r="S16" s="99"/>
      <c r="T16" s="96"/>
    </row>
    <row r="17" spans="1:20" ht="18" x14ac:dyDescent="0.35">
      <c r="A17" s="60"/>
      <c r="B17" s="61"/>
      <c r="C17" s="61"/>
      <c r="D17" s="61"/>
      <c r="E17" s="61"/>
      <c r="F17" s="62"/>
      <c r="G17" s="62"/>
      <c r="H17" s="62"/>
      <c r="I17" s="9"/>
      <c r="J17" s="9"/>
      <c r="K17" s="9"/>
      <c r="L17" s="9"/>
      <c r="M17" s="9"/>
      <c r="N17" s="9"/>
      <c r="O17" s="9"/>
      <c r="P17" s="9"/>
      <c r="Q17" s="9"/>
      <c r="R17" s="9"/>
      <c r="S17" s="99"/>
      <c r="T17" s="96"/>
    </row>
    <row r="18" spans="1:20" ht="18" x14ac:dyDescent="0.35">
      <c r="A18" s="60"/>
      <c r="B18" s="61"/>
      <c r="C18" s="61"/>
      <c r="D18" s="61"/>
      <c r="E18" s="61"/>
      <c r="F18" s="62"/>
      <c r="G18" s="62"/>
      <c r="H18" s="62"/>
      <c r="I18" s="9"/>
      <c r="J18" s="9"/>
      <c r="K18" s="9"/>
      <c r="L18" s="9"/>
      <c r="M18" s="9"/>
      <c r="N18" s="9"/>
      <c r="O18" s="9"/>
      <c r="P18" s="9"/>
      <c r="Q18" s="9"/>
      <c r="R18" s="9"/>
      <c r="S18" s="99"/>
      <c r="T18" s="96"/>
    </row>
    <row r="19" spans="1:20" ht="18" x14ac:dyDescent="0.35">
      <c r="A19" s="60"/>
      <c r="B19" s="61"/>
      <c r="C19" s="61"/>
      <c r="D19" s="61"/>
      <c r="E19" s="61"/>
      <c r="F19" s="62"/>
      <c r="G19" s="62"/>
      <c r="H19" s="62"/>
      <c r="I19" s="9"/>
      <c r="J19" s="9"/>
      <c r="K19" s="9"/>
      <c r="L19" s="9"/>
      <c r="M19" s="9"/>
      <c r="N19" s="9"/>
      <c r="O19" s="9"/>
      <c r="P19" s="9"/>
      <c r="Q19" s="9"/>
      <c r="R19" s="9"/>
      <c r="S19" s="99"/>
      <c r="T19" s="96"/>
    </row>
    <row r="20" spans="1:20" ht="18" x14ac:dyDescent="0.35">
      <c r="A20" s="60"/>
      <c r="B20" s="61"/>
      <c r="C20" s="61"/>
      <c r="D20" s="61"/>
      <c r="E20" s="61"/>
      <c r="F20" s="62"/>
      <c r="G20" s="62"/>
      <c r="H20" s="62"/>
      <c r="I20" s="9"/>
      <c r="J20" s="9"/>
      <c r="K20" s="9"/>
      <c r="L20" s="9"/>
      <c r="M20" s="9"/>
      <c r="N20" s="9"/>
      <c r="O20" s="9"/>
      <c r="P20" s="9"/>
      <c r="Q20" s="9"/>
      <c r="R20" s="9"/>
      <c r="S20" s="99"/>
      <c r="T20" s="96"/>
    </row>
    <row r="21" spans="1:20" ht="18" x14ac:dyDescent="0.35">
      <c r="A21" s="60"/>
      <c r="B21" s="61"/>
      <c r="C21" s="61"/>
      <c r="D21" s="61"/>
      <c r="E21" s="61"/>
      <c r="F21" s="62"/>
      <c r="G21" s="62"/>
      <c r="H21" s="62"/>
      <c r="I21" s="9"/>
      <c r="J21" s="9"/>
      <c r="K21" s="9"/>
      <c r="L21" s="9"/>
      <c r="M21" s="9"/>
      <c r="N21" s="9"/>
      <c r="O21" s="9"/>
      <c r="P21" s="9"/>
      <c r="Q21" s="9"/>
      <c r="R21" s="9"/>
      <c r="S21" s="99"/>
      <c r="T21" s="96"/>
    </row>
    <row r="22" spans="1:20" ht="18" x14ac:dyDescent="0.35">
      <c r="A22" s="60"/>
      <c r="B22" s="61"/>
      <c r="C22" s="61"/>
      <c r="D22" s="61"/>
      <c r="E22" s="61"/>
      <c r="F22" s="62"/>
      <c r="G22" s="62"/>
      <c r="H22" s="62"/>
      <c r="I22" s="9"/>
      <c r="J22" s="9"/>
      <c r="K22" s="9"/>
      <c r="L22" s="9"/>
      <c r="M22" s="9"/>
      <c r="N22" s="9"/>
      <c r="O22" s="9"/>
      <c r="P22" s="9"/>
      <c r="Q22" s="9"/>
      <c r="R22" s="9"/>
      <c r="S22" s="99"/>
      <c r="T22" s="96"/>
    </row>
    <row r="23" spans="1:20" ht="18" x14ac:dyDescent="0.35">
      <c r="A23" s="60"/>
      <c r="B23" s="61"/>
      <c r="C23" s="61"/>
      <c r="D23" s="61"/>
      <c r="E23" s="61"/>
      <c r="F23" s="62"/>
      <c r="G23" s="62"/>
      <c r="H23" s="62"/>
      <c r="I23" s="9"/>
      <c r="J23" s="9"/>
      <c r="K23" s="9"/>
      <c r="L23" s="9"/>
      <c r="M23" s="9"/>
      <c r="N23" s="9"/>
      <c r="O23" s="9"/>
      <c r="P23" s="9"/>
      <c r="Q23" s="9"/>
      <c r="R23" s="9"/>
      <c r="S23" s="99"/>
      <c r="T23" s="96"/>
    </row>
    <row r="24" spans="1:20" ht="18" x14ac:dyDescent="0.35">
      <c r="A24" s="60"/>
      <c r="B24" s="61"/>
      <c r="C24" s="61"/>
      <c r="D24" s="61"/>
      <c r="E24" s="61"/>
      <c r="F24" s="62"/>
      <c r="G24" s="62"/>
      <c r="H24" s="62"/>
      <c r="I24" s="9"/>
      <c r="J24" s="9"/>
      <c r="K24" s="9"/>
      <c r="L24" s="9"/>
      <c r="M24" s="9"/>
      <c r="N24" s="9"/>
      <c r="O24" s="9"/>
      <c r="P24" s="9"/>
      <c r="Q24" s="9"/>
      <c r="R24" s="9"/>
      <c r="S24" s="99"/>
      <c r="T24" s="96"/>
    </row>
    <row r="25" spans="1:20" ht="18" x14ac:dyDescent="0.35">
      <c r="A25" s="60"/>
      <c r="B25" s="61"/>
      <c r="C25" s="61"/>
      <c r="D25" s="61"/>
      <c r="E25" s="61"/>
      <c r="F25" s="62"/>
      <c r="G25" s="62"/>
      <c r="H25" s="62"/>
      <c r="I25" s="9"/>
      <c r="J25" s="9"/>
      <c r="K25" s="9"/>
      <c r="L25" s="9"/>
      <c r="M25" s="9"/>
      <c r="N25" s="9"/>
      <c r="O25" s="9"/>
      <c r="P25" s="9"/>
      <c r="Q25" s="9"/>
      <c r="R25" s="9"/>
      <c r="S25" s="99"/>
      <c r="T25" s="96"/>
    </row>
    <row r="26" spans="1:20" ht="18" x14ac:dyDescent="0.35">
      <c r="A26" s="60"/>
      <c r="B26" s="61"/>
      <c r="C26" s="61"/>
      <c r="D26" s="61"/>
      <c r="E26" s="61"/>
      <c r="F26" s="62"/>
      <c r="G26" s="62"/>
      <c r="H26" s="62"/>
      <c r="I26" s="9"/>
      <c r="J26" s="9"/>
      <c r="K26" s="9"/>
      <c r="L26" s="9"/>
      <c r="M26" s="9"/>
      <c r="N26" s="9"/>
      <c r="O26" s="9"/>
      <c r="P26" s="9"/>
      <c r="Q26" s="9"/>
      <c r="R26" s="9"/>
      <c r="S26" s="99"/>
      <c r="T26" s="96"/>
    </row>
    <row r="27" spans="1:20" ht="18" x14ac:dyDescent="0.35">
      <c r="A27" s="60"/>
      <c r="B27" s="61"/>
      <c r="C27" s="61"/>
      <c r="D27" s="61"/>
      <c r="E27" s="61"/>
      <c r="F27" s="62"/>
      <c r="G27" s="62"/>
      <c r="H27" s="62"/>
      <c r="I27" s="9"/>
      <c r="J27" s="9"/>
      <c r="K27" s="9"/>
      <c r="L27" s="9"/>
      <c r="M27" s="9"/>
      <c r="N27" s="9"/>
      <c r="O27" s="9"/>
      <c r="P27" s="9"/>
      <c r="Q27" s="9"/>
      <c r="R27" s="9"/>
      <c r="S27" s="99"/>
      <c r="T27" s="96"/>
    </row>
    <row r="28" spans="1:20" ht="18" x14ac:dyDescent="0.35">
      <c r="A28" s="60"/>
      <c r="B28" s="61"/>
      <c r="C28" s="61"/>
      <c r="D28" s="61"/>
      <c r="E28" s="61"/>
      <c r="F28" s="62"/>
      <c r="G28" s="62"/>
      <c r="H28" s="62"/>
      <c r="I28" s="9"/>
      <c r="J28" s="9"/>
      <c r="K28" s="9"/>
      <c r="L28" s="9"/>
      <c r="M28" s="9"/>
      <c r="N28" s="9"/>
      <c r="O28" s="9"/>
      <c r="P28" s="9"/>
      <c r="Q28" s="9"/>
      <c r="R28" s="9"/>
      <c r="S28" s="99"/>
      <c r="T28" s="96"/>
    </row>
    <row r="29" spans="1:20" ht="18" x14ac:dyDescent="0.35">
      <c r="A29" s="60"/>
      <c r="B29" s="61"/>
      <c r="C29" s="61"/>
      <c r="D29" s="61"/>
      <c r="E29" s="61"/>
      <c r="F29" s="62"/>
      <c r="G29" s="62"/>
      <c r="H29" s="62"/>
      <c r="I29" s="9"/>
      <c r="J29" s="9"/>
      <c r="K29" s="9"/>
      <c r="L29" s="9"/>
      <c r="M29" s="9"/>
      <c r="N29" s="9"/>
      <c r="O29" s="9"/>
      <c r="P29" s="9"/>
      <c r="Q29" s="9"/>
      <c r="R29" s="9"/>
      <c r="S29" s="99"/>
      <c r="T29" s="96"/>
    </row>
    <row r="30" spans="1:20" ht="18" x14ac:dyDescent="0.35">
      <c r="A30" s="60"/>
      <c r="B30" s="61"/>
      <c r="C30" s="61"/>
      <c r="D30" s="61"/>
      <c r="E30" s="61"/>
      <c r="F30" s="62"/>
      <c r="G30" s="62"/>
      <c r="H30" s="62"/>
      <c r="I30" s="9"/>
      <c r="J30" s="9"/>
      <c r="K30" s="9"/>
      <c r="L30" s="9"/>
      <c r="M30" s="9"/>
      <c r="N30" s="9"/>
      <c r="O30" s="9"/>
      <c r="P30" s="9"/>
      <c r="Q30" s="9"/>
      <c r="R30" s="9"/>
      <c r="S30" s="99"/>
      <c r="T30" s="96"/>
    </row>
    <row r="31" spans="1:20" ht="18" x14ac:dyDescent="0.35">
      <c r="A31" s="60"/>
      <c r="B31" s="61"/>
      <c r="C31" s="61"/>
      <c r="D31" s="61"/>
      <c r="E31" s="61"/>
      <c r="F31" s="62"/>
      <c r="G31" s="62"/>
      <c r="H31" s="62"/>
      <c r="I31" s="9"/>
      <c r="J31" s="9"/>
      <c r="K31" s="9"/>
      <c r="L31" s="9"/>
      <c r="M31" s="9"/>
      <c r="N31" s="9"/>
      <c r="O31" s="9"/>
      <c r="P31" s="9"/>
      <c r="Q31" s="9"/>
      <c r="R31" s="9"/>
      <c r="S31" s="99"/>
      <c r="T31" s="96"/>
    </row>
    <row r="32" spans="1:20" ht="18" x14ac:dyDescent="0.35">
      <c r="A32" s="60"/>
      <c r="B32" s="61"/>
      <c r="C32" s="61"/>
      <c r="D32" s="61"/>
      <c r="E32" s="61"/>
      <c r="F32" s="62"/>
      <c r="G32" s="62"/>
      <c r="H32" s="62"/>
      <c r="I32" s="9"/>
      <c r="J32" s="9"/>
      <c r="K32" s="9"/>
      <c r="L32" s="9"/>
      <c r="M32" s="9"/>
      <c r="N32" s="9"/>
      <c r="O32" s="9"/>
      <c r="P32" s="9"/>
      <c r="Q32" s="9"/>
      <c r="R32" s="9"/>
      <c r="S32" s="99"/>
      <c r="T32" s="96"/>
    </row>
    <row r="33" spans="1:20" ht="18" x14ac:dyDescent="0.35">
      <c r="A33" s="60"/>
      <c r="B33" s="61"/>
      <c r="C33" s="61"/>
      <c r="D33" s="61"/>
      <c r="E33" s="61"/>
      <c r="F33" s="62"/>
      <c r="G33" s="62"/>
      <c r="H33" s="62"/>
      <c r="I33" s="9"/>
      <c r="J33" s="9"/>
      <c r="K33" s="9"/>
      <c r="L33" s="9"/>
      <c r="M33" s="9"/>
      <c r="N33" s="9"/>
      <c r="O33" s="9"/>
      <c r="P33" s="9"/>
      <c r="Q33" s="9"/>
      <c r="R33" s="9"/>
      <c r="S33" s="99"/>
      <c r="T33" s="96"/>
    </row>
    <row r="34" spans="1:20" ht="18" x14ac:dyDescent="0.35">
      <c r="A34" s="60"/>
      <c r="B34" s="61"/>
      <c r="C34" s="61"/>
      <c r="D34" s="61"/>
      <c r="E34" s="61"/>
      <c r="F34" s="62"/>
      <c r="G34" s="62"/>
      <c r="H34" s="62"/>
      <c r="I34" s="9"/>
      <c r="J34" s="9"/>
      <c r="K34" s="9"/>
      <c r="L34" s="9"/>
      <c r="M34" s="9"/>
      <c r="N34" s="9"/>
      <c r="O34" s="9"/>
      <c r="P34" s="9"/>
      <c r="Q34" s="9"/>
      <c r="R34" s="9"/>
      <c r="S34" s="99"/>
      <c r="T34" s="96"/>
    </row>
    <row r="35" spans="1:20" ht="18" x14ac:dyDescent="0.35">
      <c r="A35" s="60"/>
      <c r="B35" s="61"/>
      <c r="C35" s="61"/>
      <c r="D35" s="61"/>
      <c r="E35" s="61"/>
      <c r="F35" s="62"/>
      <c r="G35" s="62"/>
      <c r="H35" s="62"/>
      <c r="I35" s="9"/>
      <c r="J35" s="9"/>
      <c r="K35" s="9"/>
      <c r="L35" s="9"/>
      <c r="M35" s="9"/>
      <c r="N35" s="9"/>
      <c r="O35" s="9"/>
      <c r="P35" s="9"/>
      <c r="Q35" s="9"/>
      <c r="R35" s="9"/>
      <c r="S35" s="99"/>
      <c r="T35" s="96"/>
    </row>
    <row r="36" spans="1:20" ht="18" x14ac:dyDescent="0.35">
      <c r="A36" s="60"/>
      <c r="B36" s="61"/>
      <c r="C36" s="61"/>
      <c r="D36" s="61"/>
      <c r="E36" s="61"/>
      <c r="F36" s="62"/>
      <c r="G36" s="62"/>
      <c r="H36" s="62"/>
      <c r="I36" s="9"/>
      <c r="J36" s="9"/>
      <c r="K36" s="9"/>
      <c r="L36" s="9"/>
      <c r="M36" s="9"/>
      <c r="N36" s="9"/>
      <c r="O36" s="9"/>
      <c r="P36" s="9"/>
      <c r="Q36" s="9"/>
      <c r="R36" s="9"/>
      <c r="S36" s="99"/>
      <c r="T36" s="96"/>
    </row>
    <row r="37" spans="1:20" ht="18" x14ac:dyDescent="0.35">
      <c r="A37" s="60"/>
      <c r="B37" s="61"/>
      <c r="C37" s="61"/>
      <c r="D37" s="61"/>
      <c r="E37" s="61"/>
      <c r="F37" s="62"/>
      <c r="G37" s="62"/>
      <c r="H37" s="62"/>
      <c r="I37" s="9"/>
      <c r="J37" s="9"/>
      <c r="K37" s="9"/>
      <c r="L37" s="9"/>
      <c r="M37" s="9"/>
      <c r="N37" s="9"/>
      <c r="O37" s="9"/>
      <c r="P37" s="9"/>
      <c r="Q37" s="9"/>
      <c r="R37" s="9"/>
      <c r="S37" s="99"/>
      <c r="T37" s="96"/>
    </row>
    <row r="38" spans="1:20" ht="18" x14ac:dyDescent="0.35">
      <c r="A38" s="60"/>
      <c r="B38" s="61"/>
      <c r="C38" s="61"/>
      <c r="D38" s="61"/>
      <c r="E38" s="61"/>
      <c r="F38" s="62"/>
      <c r="G38" s="62"/>
      <c r="H38" s="62"/>
      <c r="I38" s="9"/>
      <c r="J38" s="9"/>
      <c r="K38" s="9"/>
      <c r="L38" s="9"/>
      <c r="M38" s="9"/>
      <c r="N38" s="9"/>
      <c r="O38" s="9"/>
      <c r="P38" s="9"/>
      <c r="Q38" s="9"/>
      <c r="R38" s="9"/>
      <c r="S38" s="99"/>
      <c r="T38" s="96"/>
    </row>
    <row r="39" spans="1:20" ht="18" x14ac:dyDescent="0.35">
      <c r="A39" s="60"/>
      <c r="B39" s="61"/>
      <c r="C39" s="61"/>
      <c r="D39" s="61"/>
      <c r="E39" s="61"/>
      <c r="F39" s="62"/>
      <c r="G39" s="62"/>
      <c r="H39" s="62"/>
      <c r="I39" s="9"/>
      <c r="J39" s="9"/>
      <c r="K39" s="9"/>
      <c r="L39" s="9"/>
      <c r="M39" s="9"/>
      <c r="N39" s="9"/>
      <c r="O39" s="9"/>
      <c r="P39" s="9"/>
      <c r="Q39" s="9"/>
      <c r="R39" s="9"/>
      <c r="S39" s="99"/>
      <c r="T39" s="96"/>
    </row>
    <row r="40" spans="1:20" ht="18" x14ac:dyDescent="0.35">
      <c r="A40" s="60"/>
      <c r="B40" s="61"/>
      <c r="C40" s="61"/>
      <c r="D40" s="61"/>
      <c r="E40" s="61"/>
      <c r="F40" s="62"/>
      <c r="G40" s="62"/>
      <c r="H40" s="62"/>
      <c r="I40" s="9"/>
      <c r="J40" s="9"/>
      <c r="K40" s="9"/>
      <c r="L40" s="9"/>
      <c r="M40" s="9"/>
      <c r="N40" s="9"/>
      <c r="O40" s="9"/>
      <c r="P40" s="9"/>
      <c r="Q40" s="9"/>
      <c r="R40" s="9"/>
      <c r="S40" s="99"/>
      <c r="T40" s="96"/>
    </row>
    <row r="41" spans="1:20" ht="18" x14ac:dyDescent="0.35">
      <c r="A41" s="60"/>
      <c r="B41" s="61"/>
      <c r="C41" s="61"/>
      <c r="D41" s="61"/>
      <c r="E41" s="61"/>
      <c r="F41" s="62"/>
      <c r="G41" s="62"/>
      <c r="H41" s="62"/>
      <c r="I41" s="9"/>
      <c r="J41" s="9"/>
      <c r="K41" s="9"/>
      <c r="L41" s="9"/>
      <c r="M41" s="9"/>
      <c r="N41" s="9"/>
      <c r="O41" s="9"/>
      <c r="P41" s="9"/>
      <c r="Q41" s="9"/>
      <c r="R41" s="9"/>
      <c r="S41" s="99"/>
      <c r="T41" s="96"/>
    </row>
    <row r="42" spans="1:20" ht="18" x14ac:dyDescent="0.35">
      <c r="A42" s="60"/>
      <c r="B42" s="61"/>
      <c r="C42" s="61"/>
      <c r="D42" s="61"/>
      <c r="E42" s="61"/>
      <c r="F42" s="62"/>
      <c r="G42" s="62"/>
      <c r="H42" s="62"/>
      <c r="I42" s="9"/>
      <c r="J42" s="9"/>
      <c r="K42" s="9"/>
      <c r="L42" s="9"/>
      <c r="M42" s="9"/>
      <c r="N42" s="9"/>
      <c r="O42" s="9"/>
      <c r="P42" s="9"/>
      <c r="Q42" s="9"/>
      <c r="R42" s="9"/>
      <c r="S42" s="99"/>
      <c r="T42" s="96"/>
    </row>
    <row r="43" spans="1:20" ht="18" x14ac:dyDescent="0.35">
      <c r="A43" s="60"/>
      <c r="B43" s="61"/>
      <c r="C43" s="61"/>
      <c r="D43" s="61"/>
      <c r="E43" s="61"/>
      <c r="F43" s="62"/>
      <c r="G43" s="62"/>
      <c r="H43" s="62"/>
      <c r="I43" s="9"/>
      <c r="J43" s="9"/>
      <c r="K43" s="9"/>
      <c r="L43" s="9"/>
      <c r="M43" s="9"/>
      <c r="N43" s="9"/>
      <c r="O43" s="9"/>
      <c r="P43" s="9"/>
      <c r="Q43" s="9"/>
      <c r="R43" s="9"/>
      <c r="S43" s="99"/>
      <c r="T43" s="96"/>
    </row>
    <row r="44" spans="1:20" ht="18" x14ac:dyDescent="0.35">
      <c r="A44" s="60"/>
      <c r="B44" s="61"/>
      <c r="C44" s="61"/>
      <c r="D44" s="61"/>
      <c r="E44" s="61"/>
      <c r="F44" s="62"/>
      <c r="G44" s="62"/>
      <c r="H44" s="62"/>
      <c r="I44" s="9"/>
      <c r="J44" s="9"/>
      <c r="K44" s="9"/>
      <c r="L44" s="9"/>
      <c r="M44" s="9"/>
      <c r="N44" s="9"/>
      <c r="O44" s="9"/>
      <c r="P44" s="9"/>
      <c r="Q44" s="9"/>
      <c r="R44" s="9"/>
      <c r="S44" s="99"/>
      <c r="T44" s="96"/>
    </row>
    <row r="45" spans="1:20" ht="18" x14ac:dyDescent="0.35">
      <c r="A45" s="60"/>
      <c r="B45" s="61"/>
      <c r="C45" s="61"/>
      <c r="D45" s="61"/>
      <c r="E45" s="61"/>
      <c r="F45" s="62"/>
      <c r="G45" s="62"/>
      <c r="H45" s="62"/>
      <c r="I45" s="9"/>
      <c r="J45" s="9"/>
      <c r="K45" s="9"/>
      <c r="L45" s="9"/>
      <c r="M45" s="9"/>
      <c r="N45" s="9"/>
      <c r="O45" s="9"/>
      <c r="P45" s="9"/>
      <c r="Q45" s="9"/>
      <c r="R45" s="9"/>
      <c r="S45" s="99"/>
      <c r="T45" s="96"/>
    </row>
    <row r="46" spans="1:20" ht="18" x14ac:dyDescent="0.35">
      <c r="A46" s="60"/>
      <c r="B46" s="61"/>
      <c r="C46" s="61"/>
      <c r="D46" s="61"/>
      <c r="E46" s="61"/>
      <c r="F46" s="62"/>
      <c r="G46" s="62"/>
      <c r="H46" s="62"/>
      <c r="I46" s="9"/>
      <c r="J46" s="9"/>
      <c r="K46" s="9"/>
      <c r="L46" s="9"/>
      <c r="M46" s="9"/>
      <c r="N46" s="9"/>
      <c r="O46" s="9"/>
      <c r="P46" s="9"/>
      <c r="Q46" s="9"/>
      <c r="R46" s="9"/>
      <c r="S46" s="99"/>
      <c r="T46" s="96"/>
    </row>
    <row r="47" spans="1:20" ht="18" x14ac:dyDescent="0.35">
      <c r="A47" s="60"/>
      <c r="B47" s="61"/>
      <c r="C47" s="61"/>
      <c r="D47" s="61"/>
      <c r="E47" s="61"/>
      <c r="F47" s="62"/>
      <c r="G47" s="62"/>
      <c r="H47" s="62"/>
      <c r="I47" s="9"/>
      <c r="J47" s="9"/>
      <c r="K47" s="9"/>
      <c r="L47" s="9"/>
      <c r="M47" s="9"/>
      <c r="N47" s="9"/>
      <c r="O47" s="9"/>
      <c r="P47" s="9"/>
      <c r="Q47" s="9"/>
      <c r="R47" s="9"/>
      <c r="S47" s="99"/>
      <c r="T47" s="96"/>
    </row>
    <row r="48" spans="1:20" ht="18" x14ac:dyDescent="0.35">
      <c r="A48" s="60"/>
      <c r="B48" s="61"/>
      <c r="C48" s="61"/>
      <c r="D48" s="61"/>
      <c r="E48" s="61"/>
      <c r="F48" s="62"/>
      <c r="G48" s="62"/>
      <c r="H48" s="62"/>
      <c r="I48" s="9"/>
      <c r="J48" s="9"/>
      <c r="K48" s="9"/>
      <c r="L48" s="9"/>
      <c r="M48" s="9"/>
      <c r="N48" s="9"/>
      <c r="O48" s="9"/>
      <c r="P48" s="9"/>
      <c r="Q48" s="9"/>
      <c r="R48" s="9"/>
      <c r="S48" s="99"/>
      <c r="T48" s="96"/>
    </row>
    <row r="49" spans="1:20" ht="18" x14ac:dyDescent="0.35">
      <c r="A49" s="60"/>
      <c r="B49" s="61"/>
      <c r="C49" s="61"/>
      <c r="D49" s="61"/>
      <c r="E49" s="61"/>
      <c r="F49" s="62"/>
      <c r="G49" s="62"/>
      <c r="H49" s="62"/>
      <c r="I49" s="9"/>
      <c r="J49" s="9"/>
      <c r="K49" s="9"/>
      <c r="L49" s="9"/>
      <c r="M49" s="9"/>
      <c r="N49" s="9"/>
      <c r="O49" s="9"/>
      <c r="P49" s="9"/>
      <c r="Q49" s="9"/>
      <c r="R49" s="9"/>
      <c r="S49" s="99"/>
      <c r="T49" s="96"/>
    </row>
    <row r="50" spans="1:20" ht="18" x14ac:dyDescent="0.35">
      <c r="A50" s="60"/>
      <c r="B50" s="61"/>
      <c r="C50" s="61"/>
      <c r="D50" s="61"/>
      <c r="E50" s="61"/>
      <c r="F50" s="62"/>
      <c r="G50" s="62"/>
      <c r="H50" s="62"/>
      <c r="I50" s="9"/>
      <c r="J50" s="9"/>
      <c r="K50" s="9"/>
      <c r="L50" s="9"/>
      <c r="M50" s="9"/>
      <c r="N50" s="9"/>
      <c r="O50" s="9"/>
      <c r="P50" s="9"/>
      <c r="Q50" s="9"/>
      <c r="R50" s="9"/>
      <c r="S50" s="99"/>
      <c r="T50" s="96"/>
    </row>
    <row r="51" spans="1:20" ht="18" x14ac:dyDescent="0.35">
      <c r="A51" s="60"/>
      <c r="B51" s="61"/>
      <c r="C51" s="61"/>
      <c r="D51" s="61"/>
      <c r="E51" s="61"/>
      <c r="F51" s="62"/>
      <c r="G51" s="62"/>
      <c r="H51" s="62"/>
      <c r="I51" s="9"/>
      <c r="J51" s="9"/>
      <c r="K51" s="9"/>
      <c r="L51" s="9"/>
      <c r="M51" s="9"/>
      <c r="N51" s="9"/>
      <c r="O51" s="9"/>
      <c r="P51" s="9"/>
      <c r="Q51" s="9"/>
      <c r="R51" s="9"/>
      <c r="S51" s="99"/>
      <c r="T51" s="96"/>
    </row>
    <row r="52" spans="1:20" ht="18" x14ac:dyDescent="0.35">
      <c r="A52" s="60"/>
      <c r="B52" s="61"/>
      <c r="C52" s="61"/>
      <c r="D52" s="61"/>
      <c r="E52" s="61"/>
      <c r="F52" s="62"/>
      <c r="G52" s="62"/>
      <c r="H52" s="62"/>
      <c r="I52" s="9"/>
      <c r="J52" s="9"/>
      <c r="K52" s="9"/>
      <c r="L52" s="9"/>
      <c r="M52" s="9"/>
      <c r="N52" s="9"/>
      <c r="O52" s="9"/>
      <c r="P52" s="9"/>
      <c r="Q52" s="9"/>
      <c r="R52" s="9"/>
      <c r="S52" s="99"/>
      <c r="T52" s="96"/>
    </row>
    <row r="53" spans="1:20" ht="18" x14ac:dyDescent="0.35">
      <c r="A53" s="60"/>
      <c r="B53" s="61"/>
      <c r="C53" s="61"/>
      <c r="D53" s="61"/>
      <c r="E53" s="61"/>
      <c r="F53" s="62"/>
      <c r="G53" s="62"/>
      <c r="H53" s="62"/>
      <c r="I53" s="9"/>
      <c r="J53" s="9"/>
      <c r="K53" s="9"/>
      <c r="L53" s="9"/>
      <c r="M53" s="9"/>
      <c r="N53" s="9"/>
      <c r="O53" s="9"/>
      <c r="P53" s="9"/>
      <c r="Q53" s="9"/>
      <c r="R53" s="9"/>
      <c r="S53" s="99"/>
      <c r="T53" s="96"/>
    </row>
    <row r="54" spans="1:20" ht="18" x14ac:dyDescent="0.35">
      <c r="A54" s="60"/>
      <c r="B54" s="61"/>
      <c r="C54" s="61"/>
      <c r="D54" s="61"/>
      <c r="E54" s="61"/>
      <c r="F54" s="62"/>
      <c r="G54" s="62"/>
      <c r="H54" s="62"/>
      <c r="I54" s="9"/>
      <c r="J54" s="9"/>
      <c r="K54" s="9"/>
      <c r="L54" s="9"/>
      <c r="M54" s="9"/>
      <c r="N54" s="9"/>
      <c r="O54" s="9"/>
      <c r="P54" s="9"/>
      <c r="Q54" s="9"/>
      <c r="R54" s="9"/>
      <c r="S54" s="99"/>
      <c r="T54" s="96"/>
    </row>
    <row r="55" spans="1:20" ht="18" x14ac:dyDescent="0.35">
      <c r="A55" s="60"/>
      <c r="B55" s="61"/>
      <c r="C55" s="61"/>
      <c r="D55" s="61"/>
      <c r="E55" s="61"/>
      <c r="F55" s="62"/>
      <c r="G55" s="62"/>
      <c r="H55" s="62"/>
      <c r="I55" s="9"/>
      <c r="J55" s="9"/>
      <c r="K55" s="9"/>
      <c r="L55" s="9"/>
      <c r="M55" s="9"/>
      <c r="N55" s="9"/>
      <c r="O55" s="9"/>
      <c r="P55" s="9"/>
      <c r="Q55" s="9"/>
      <c r="R55" s="9"/>
      <c r="S55" s="99"/>
      <c r="T55" s="96"/>
    </row>
    <row r="56" spans="1:20" ht="18" x14ac:dyDescent="0.35">
      <c r="A56" s="60"/>
      <c r="B56" s="61"/>
      <c r="C56" s="61"/>
      <c r="D56" s="61"/>
      <c r="E56" s="61"/>
      <c r="F56" s="62"/>
      <c r="G56" s="62"/>
      <c r="H56" s="62"/>
      <c r="I56" s="9"/>
      <c r="J56" s="9"/>
      <c r="K56" s="9"/>
      <c r="L56" s="9"/>
      <c r="M56" s="9"/>
      <c r="N56" s="9"/>
      <c r="O56" s="9"/>
      <c r="P56" s="9"/>
      <c r="Q56" s="9"/>
      <c r="R56" s="9"/>
      <c r="S56" s="99"/>
      <c r="T56" s="96"/>
    </row>
    <row r="57" spans="1:20" ht="18" x14ac:dyDescent="0.35">
      <c r="A57" s="60"/>
      <c r="B57" s="61"/>
      <c r="C57" s="61"/>
      <c r="D57" s="61"/>
      <c r="E57" s="61"/>
      <c r="F57" s="62"/>
      <c r="G57" s="62"/>
      <c r="H57" s="62"/>
      <c r="I57" s="9"/>
      <c r="J57" s="9"/>
      <c r="K57" s="9"/>
      <c r="L57" s="9"/>
      <c r="M57" s="9"/>
      <c r="N57" s="9"/>
      <c r="O57" s="9"/>
      <c r="P57" s="9"/>
      <c r="Q57" s="9"/>
      <c r="R57" s="9"/>
      <c r="S57" s="99"/>
      <c r="T57" s="96"/>
    </row>
    <row r="58" spans="1:20" ht="18" x14ac:dyDescent="0.35">
      <c r="A58" s="60"/>
      <c r="B58" s="61"/>
      <c r="C58" s="61"/>
      <c r="D58" s="61"/>
      <c r="E58" s="61"/>
      <c r="F58" s="62"/>
      <c r="G58" s="62"/>
      <c r="H58" s="62"/>
      <c r="I58" s="9"/>
      <c r="J58" s="9"/>
      <c r="K58" s="9"/>
      <c r="L58" s="9"/>
      <c r="M58" s="9"/>
      <c r="N58" s="9"/>
      <c r="O58" s="9"/>
      <c r="P58" s="9"/>
      <c r="Q58" s="9"/>
      <c r="R58" s="9"/>
      <c r="S58" s="99"/>
      <c r="T58" s="96"/>
    </row>
    <row r="59" spans="1:20" ht="18" x14ac:dyDescent="0.35">
      <c r="A59" s="60"/>
      <c r="B59" s="61"/>
      <c r="C59" s="61"/>
      <c r="D59" s="61"/>
      <c r="E59" s="61"/>
      <c r="F59" s="62"/>
      <c r="G59" s="62"/>
      <c r="H59" s="62"/>
      <c r="I59" s="9"/>
      <c r="J59" s="9"/>
      <c r="K59" s="9"/>
      <c r="L59" s="9"/>
      <c r="M59" s="9"/>
      <c r="N59" s="9"/>
      <c r="O59" s="9"/>
      <c r="P59" s="9"/>
      <c r="Q59" s="9"/>
      <c r="R59" s="9"/>
      <c r="S59" s="99"/>
      <c r="T59" s="96"/>
    </row>
    <row r="60" spans="1:20" ht="18" x14ac:dyDescent="0.35">
      <c r="A60" s="60"/>
      <c r="B60" s="61"/>
      <c r="C60" s="61"/>
      <c r="D60" s="61"/>
      <c r="E60" s="61"/>
      <c r="F60" s="62"/>
      <c r="G60" s="62"/>
      <c r="H60" s="62"/>
      <c r="I60" s="9"/>
      <c r="J60" s="9"/>
      <c r="K60" s="9"/>
      <c r="L60" s="9"/>
      <c r="M60" s="9"/>
      <c r="N60" s="9"/>
      <c r="O60" s="9"/>
      <c r="P60" s="9"/>
      <c r="Q60" s="9"/>
      <c r="R60" s="9"/>
      <c r="S60" s="99"/>
      <c r="T60" s="96"/>
    </row>
    <row r="61" spans="1:20" ht="18" x14ac:dyDescent="0.35">
      <c r="A61" s="60"/>
      <c r="B61" s="61"/>
      <c r="C61" s="61"/>
      <c r="D61" s="61"/>
      <c r="E61" s="61"/>
      <c r="F61" s="62"/>
      <c r="G61" s="62"/>
      <c r="H61" s="62"/>
      <c r="I61" s="9"/>
      <c r="J61" s="9"/>
      <c r="K61" s="9"/>
      <c r="L61" s="9"/>
      <c r="M61" s="9"/>
      <c r="N61" s="9"/>
      <c r="O61" s="9"/>
      <c r="P61" s="9"/>
      <c r="Q61" s="9"/>
      <c r="R61" s="9"/>
      <c r="S61" s="99"/>
      <c r="T61" s="96"/>
    </row>
    <row r="62" spans="1:20" ht="18" x14ac:dyDescent="0.35">
      <c r="A62" s="60"/>
      <c r="B62" s="61"/>
      <c r="C62" s="61"/>
      <c r="D62" s="61"/>
      <c r="E62" s="61"/>
      <c r="F62" s="62"/>
      <c r="G62" s="62"/>
      <c r="H62" s="62"/>
      <c r="I62" s="9"/>
      <c r="J62" s="9"/>
      <c r="K62" s="9"/>
      <c r="L62" s="9"/>
      <c r="M62" s="9"/>
      <c r="N62" s="9"/>
      <c r="O62" s="9"/>
      <c r="P62" s="9"/>
      <c r="Q62" s="9"/>
      <c r="R62" s="9"/>
      <c r="S62" s="99"/>
      <c r="T62" s="96"/>
    </row>
    <row r="63" spans="1:20" ht="18" x14ac:dyDescent="0.35">
      <c r="A63" s="60"/>
      <c r="B63" s="61"/>
      <c r="C63" s="61"/>
      <c r="D63" s="61"/>
      <c r="E63" s="61"/>
      <c r="F63" s="62"/>
      <c r="G63" s="62"/>
      <c r="H63" s="62"/>
      <c r="I63" s="9"/>
      <c r="J63" s="9"/>
      <c r="K63" s="9"/>
      <c r="L63" s="9"/>
      <c r="M63" s="9"/>
      <c r="N63" s="9"/>
      <c r="O63" s="9"/>
      <c r="P63" s="9"/>
      <c r="Q63" s="9"/>
      <c r="R63" s="9"/>
      <c r="S63" s="99"/>
      <c r="T63" s="96"/>
    </row>
    <row r="64" spans="1:20" ht="18" x14ac:dyDescent="0.35">
      <c r="A64" s="60"/>
      <c r="B64" s="61"/>
      <c r="C64" s="61"/>
      <c r="D64" s="61"/>
      <c r="E64" s="61"/>
      <c r="F64" s="62"/>
      <c r="G64" s="62"/>
      <c r="H64" s="62"/>
      <c r="I64" s="9"/>
      <c r="J64" s="9"/>
      <c r="K64" s="9"/>
      <c r="L64" s="9"/>
      <c r="M64" s="9"/>
      <c r="N64" s="9"/>
      <c r="O64" s="9"/>
      <c r="P64" s="9"/>
      <c r="Q64" s="9"/>
      <c r="R64" s="9"/>
      <c r="S64" s="99"/>
      <c r="T64" s="96"/>
    </row>
    <row r="65" spans="1:20" ht="18" x14ac:dyDescent="0.35">
      <c r="A65" s="60"/>
      <c r="B65" s="61"/>
      <c r="C65" s="61"/>
      <c r="D65" s="61"/>
      <c r="E65" s="61"/>
      <c r="F65" s="62"/>
      <c r="G65" s="62"/>
      <c r="H65" s="62"/>
      <c r="I65" s="9"/>
      <c r="J65" s="9"/>
      <c r="K65" s="9"/>
      <c r="L65" s="9"/>
      <c r="M65" s="9"/>
      <c r="N65" s="9"/>
      <c r="O65" s="9"/>
      <c r="P65" s="9"/>
      <c r="Q65" s="9"/>
      <c r="R65" s="9"/>
      <c r="S65" s="99"/>
      <c r="T65" s="96"/>
    </row>
    <row r="66" spans="1:20" ht="18" x14ac:dyDescent="0.35">
      <c r="A66" s="60"/>
      <c r="B66" s="61"/>
      <c r="C66" s="61"/>
      <c r="D66" s="61"/>
      <c r="E66" s="61"/>
      <c r="F66" s="62"/>
      <c r="G66" s="62"/>
      <c r="H66" s="62"/>
      <c r="I66" s="9"/>
      <c r="J66" s="9"/>
      <c r="K66" s="9"/>
      <c r="L66" s="9"/>
      <c r="M66" s="9"/>
      <c r="N66" s="9"/>
      <c r="O66" s="9"/>
      <c r="P66" s="9"/>
      <c r="Q66" s="9"/>
      <c r="R66" s="9"/>
      <c r="S66" s="99"/>
      <c r="T66" s="96"/>
    </row>
    <row r="67" spans="1:20" ht="18" x14ac:dyDescent="0.35">
      <c r="A67" s="60"/>
      <c r="B67" s="61"/>
      <c r="C67" s="61"/>
      <c r="D67" s="61"/>
      <c r="E67" s="61"/>
      <c r="F67" s="62"/>
      <c r="G67" s="62"/>
      <c r="H67" s="62"/>
      <c r="I67" s="9"/>
      <c r="J67" s="9"/>
      <c r="K67" s="9"/>
      <c r="L67" s="9"/>
      <c r="M67" s="9"/>
      <c r="N67" s="9"/>
      <c r="O67" s="9"/>
      <c r="P67" s="9"/>
      <c r="Q67" s="9"/>
      <c r="R67" s="9"/>
      <c r="S67" s="99"/>
      <c r="T67" s="96"/>
    </row>
    <row r="68" spans="1:20" ht="18" x14ac:dyDescent="0.35">
      <c r="A68" s="60"/>
      <c r="B68" s="61"/>
      <c r="C68" s="61"/>
      <c r="D68" s="59">
        <v>20</v>
      </c>
      <c r="E68" s="59">
        <v>1</v>
      </c>
      <c r="F68" s="68">
        <f t="shared" ref="F68:F87" si="12">D68*E68*$D$13/$F$13</f>
        <v>3.3898305084745761</v>
      </c>
      <c r="G68" s="6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6"/>
      <c r="T68" s="96"/>
    </row>
    <row r="69" spans="1:20" ht="18" x14ac:dyDescent="0.35">
      <c r="A69" s="60"/>
      <c r="B69" s="61"/>
      <c r="C69" s="61"/>
      <c r="D69" s="59">
        <v>19</v>
      </c>
      <c r="E69" s="59">
        <v>1</v>
      </c>
      <c r="F69" s="68">
        <f t="shared" si="12"/>
        <v>3.2203389830508473</v>
      </c>
      <c r="G69" s="6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6"/>
      <c r="T69" s="96"/>
    </row>
    <row r="70" spans="1:20" ht="18" x14ac:dyDescent="0.35">
      <c r="A70" s="60"/>
      <c r="B70" s="61"/>
      <c r="C70" s="61"/>
      <c r="D70" s="59">
        <v>18</v>
      </c>
      <c r="E70" s="59">
        <v>1</v>
      </c>
      <c r="F70" s="68">
        <f t="shared" si="12"/>
        <v>3.0508474576271185</v>
      </c>
      <c r="G70" s="6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6"/>
      <c r="T70" s="96"/>
    </row>
    <row r="71" spans="1:20" ht="18" x14ac:dyDescent="0.35">
      <c r="A71" s="60"/>
      <c r="B71" s="61"/>
      <c r="C71" s="61"/>
      <c r="D71" s="59">
        <v>17</v>
      </c>
      <c r="E71" s="59">
        <v>1</v>
      </c>
      <c r="F71" s="68">
        <f t="shared" si="12"/>
        <v>2.8813559322033897</v>
      </c>
      <c r="G71" s="6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6"/>
      <c r="T71" s="96"/>
    </row>
    <row r="72" spans="1:20" ht="18" x14ac:dyDescent="0.35">
      <c r="A72" s="60"/>
      <c r="B72" s="61"/>
      <c r="C72" s="61"/>
      <c r="D72" s="59">
        <v>16</v>
      </c>
      <c r="E72" s="59">
        <v>1</v>
      </c>
      <c r="F72" s="68">
        <f t="shared" si="12"/>
        <v>2.7118644067796609</v>
      </c>
      <c r="G72" s="6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6"/>
      <c r="T72" s="96"/>
    </row>
    <row r="73" spans="1:20" ht="18" x14ac:dyDescent="0.35">
      <c r="A73" s="60"/>
      <c r="B73" s="61"/>
      <c r="C73" s="61"/>
      <c r="D73" s="59">
        <v>15</v>
      </c>
      <c r="E73" s="59">
        <v>1</v>
      </c>
      <c r="F73" s="68">
        <f t="shared" si="12"/>
        <v>2.5423728813559321</v>
      </c>
      <c r="G73" s="6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6"/>
      <c r="T73" s="96"/>
    </row>
    <row r="74" spans="1:20" ht="18" x14ac:dyDescent="0.35">
      <c r="A74" s="60"/>
      <c r="B74" s="61"/>
      <c r="C74" s="61"/>
      <c r="D74" s="59">
        <v>14</v>
      </c>
      <c r="E74" s="59">
        <v>1</v>
      </c>
      <c r="F74" s="68">
        <f t="shared" si="12"/>
        <v>2.3728813559322033</v>
      </c>
      <c r="G74" s="6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6"/>
      <c r="T74" s="96"/>
    </row>
    <row r="75" spans="1:20" ht="18" x14ac:dyDescent="0.35">
      <c r="A75" s="60"/>
      <c r="B75" s="61"/>
      <c r="C75" s="61"/>
      <c r="D75" s="59">
        <v>13</v>
      </c>
      <c r="E75" s="59">
        <v>1</v>
      </c>
      <c r="F75" s="68">
        <f t="shared" si="12"/>
        <v>2.2033898305084745</v>
      </c>
      <c r="G75" s="6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6"/>
      <c r="T75" s="96"/>
    </row>
    <row r="76" spans="1:20" ht="18" x14ac:dyDescent="0.35">
      <c r="A76" s="60"/>
      <c r="B76" s="61"/>
      <c r="C76" s="61"/>
      <c r="D76" s="59">
        <v>12</v>
      </c>
      <c r="E76" s="59">
        <v>1</v>
      </c>
      <c r="F76" s="68">
        <f t="shared" si="12"/>
        <v>2.0338983050847457</v>
      </c>
      <c r="G76" s="6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6"/>
      <c r="T76" s="96"/>
    </row>
    <row r="77" spans="1:20" ht="18" x14ac:dyDescent="0.35">
      <c r="A77" s="60"/>
      <c r="B77" s="61"/>
      <c r="C77" s="61"/>
      <c r="D77" s="59">
        <v>11</v>
      </c>
      <c r="E77" s="59">
        <v>1</v>
      </c>
      <c r="F77" s="68">
        <f t="shared" si="12"/>
        <v>1.8644067796610169</v>
      </c>
      <c r="G77" s="6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6"/>
      <c r="T77" s="96"/>
    </row>
    <row r="78" spans="1:20" ht="18" x14ac:dyDescent="0.35">
      <c r="A78" s="60"/>
      <c r="B78" s="61"/>
      <c r="C78" s="61"/>
      <c r="D78" s="59">
        <v>10</v>
      </c>
      <c r="E78" s="59">
        <v>1.1000000000000001</v>
      </c>
      <c r="F78" s="68">
        <f t="shared" si="12"/>
        <v>1.8644067796610169</v>
      </c>
      <c r="G78" s="6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6"/>
      <c r="T78" s="96"/>
    </row>
    <row r="79" spans="1:20" ht="18" x14ac:dyDescent="0.35">
      <c r="A79" s="60"/>
      <c r="B79" s="61"/>
      <c r="C79" s="61"/>
      <c r="D79" s="59">
        <v>9</v>
      </c>
      <c r="E79" s="59">
        <v>1.2</v>
      </c>
      <c r="F79" s="68">
        <f t="shared" si="12"/>
        <v>1.8305084745762712</v>
      </c>
      <c r="G79" s="6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6"/>
      <c r="T79" s="96"/>
    </row>
    <row r="80" spans="1:20" ht="18" x14ac:dyDescent="0.35">
      <c r="A80" s="60"/>
      <c r="B80" s="61"/>
      <c r="C80" s="61"/>
      <c r="D80" s="59">
        <v>8</v>
      </c>
      <c r="E80" s="59">
        <v>1.3</v>
      </c>
      <c r="F80" s="68">
        <f t="shared" si="12"/>
        <v>1.7627118644067796</v>
      </c>
      <c r="G80" s="6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6"/>
      <c r="T80" s="96"/>
    </row>
    <row r="81" spans="1:20" ht="18" x14ac:dyDescent="0.35">
      <c r="A81" s="60"/>
      <c r="B81" s="61"/>
      <c r="C81" s="61"/>
      <c r="D81" s="59">
        <v>7</v>
      </c>
      <c r="E81" s="59">
        <v>1.4</v>
      </c>
      <c r="F81" s="68">
        <f t="shared" si="12"/>
        <v>1.6610169491525422</v>
      </c>
      <c r="G81" s="6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6"/>
      <c r="T81" s="96"/>
    </row>
    <row r="82" spans="1:20" ht="18" x14ac:dyDescent="0.35">
      <c r="A82" s="60"/>
      <c r="B82" s="61"/>
      <c r="C82" s="61"/>
      <c r="D82" s="59">
        <v>6</v>
      </c>
      <c r="E82" s="59">
        <v>1.5</v>
      </c>
      <c r="F82" s="68">
        <f t="shared" si="12"/>
        <v>1.5254237288135593</v>
      </c>
      <c r="G82" s="6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6"/>
      <c r="T82" s="96"/>
    </row>
    <row r="83" spans="1:20" ht="18" x14ac:dyDescent="0.35">
      <c r="A83" s="60"/>
      <c r="B83" s="61"/>
      <c r="C83" s="61"/>
      <c r="D83" s="59">
        <v>5</v>
      </c>
      <c r="E83" s="59">
        <v>1.6</v>
      </c>
      <c r="F83" s="68">
        <f t="shared" si="12"/>
        <v>1.3559322033898304</v>
      </c>
      <c r="G83" s="6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6"/>
      <c r="T83" s="96"/>
    </row>
    <row r="84" spans="1:20" ht="18" x14ac:dyDescent="0.35">
      <c r="A84" s="60"/>
      <c r="B84" s="61"/>
      <c r="C84" s="61"/>
      <c r="D84" s="59">
        <v>4</v>
      </c>
      <c r="E84" s="59">
        <v>1.7</v>
      </c>
      <c r="F84" s="68">
        <f t="shared" si="12"/>
        <v>1.152542372881356</v>
      </c>
      <c r="G84" s="6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6"/>
      <c r="T84" s="96"/>
    </row>
    <row r="85" spans="1:20" ht="18" x14ac:dyDescent="0.35">
      <c r="A85" s="60"/>
      <c r="B85" s="61"/>
      <c r="C85" s="61"/>
      <c r="D85" s="59">
        <v>3</v>
      </c>
      <c r="E85" s="59">
        <v>1.8</v>
      </c>
      <c r="F85" s="68">
        <f t="shared" si="12"/>
        <v>0.9152542372881356</v>
      </c>
      <c r="G85" s="6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6"/>
      <c r="T85" s="96"/>
    </row>
    <row r="86" spans="1:20" ht="18" x14ac:dyDescent="0.35">
      <c r="A86" s="60"/>
      <c r="B86" s="61"/>
      <c r="C86" s="61"/>
      <c r="D86" s="59">
        <v>2</v>
      </c>
      <c r="E86" s="59">
        <v>1.9</v>
      </c>
      <c r="F86" s="68">
        <f t="shared" si="12"/>
        <v>0.64406779661016944</v>
      </c>
      <c r="G86" s="6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6"/>
      <c r="T86" s="96"/>
    </row>
    <row r="87" spans="1:20" ht="18" x14ac:dyDescent="0.35">
      <c r="A87" s="60"/>
      <c r="B87" s="61"/>
      <c r="C87" s="61"/>
      <c r="D87" s="59">
        <v>1</v>
      </c>
      <c r="E87" s="59">
        <v>2</v>
      </c>
      <c r="F87" s="68">
        <f t="shared" si="12"/>
        <v>0.33898305084745761</v>
      </c>
      <c r="G87" s="6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6"/>
      <c r="T87" s="96"/>
    </row>
    <row r="88" spans="1:20" ht="18" x14ac:dyDescent="0.35">
      <c r="A88" s="60"/>
      <c r="B88" s="61"/>
      <c r="C88" s="61"/>
      <c r="D88" s="61"/>
      <c r="E88" s="61"/>
      <c r="F88" s="62"/>
      <c r="G88" s="62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9"/>
      <c r="T88" s="96"/>
    </row>
  </sheetData>
  <mergeCells count="18">
    <mergeCell ref="S5:S9"/>
    <mergeCell ref="G5:G9"/>
    <mergeCell ref="H5:H9"/>
    <mergeCell ref="I5:K5"/>
    <mergeCell ref="P5:R5"/>
    <mergeCell ref="E11:E12"/>
    <mergeCell ref="E5:E9"/>
    <mergeCell ref="F5:F9"/>
    <mergeCell ref="F14:G14"/>
    <mergeCell ref="H11:H12"/>
    <mergeCell ref="A5:A9"/>
    <mergeCell ref="B5:B9"/>
    <mergeCell ref="C5:C9"/>
    <mergeCell ref="D5:D9"/>
    <mergeCell ref="A11:A12"/>
    <mergeCell ref="B11:B12"/>
    <mergeCell ref="C11:C12"/>
    <mergeCell ref="D11:D12"/>
  </mergeCells>
  <printOptions horizontalCentered="1"/>
  <pageMargins left="0.19685039370078741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ელექტრონული ცხრილები</vt:lpstr>
      </vt:variant>
      <vt:variant>
        <vt:i4>2</vt:i4>
      </vt:variant>
      <vt:variant>
        <vt:lpstr>დასათაურებული დიაპაზონები</vt:lpstr>
      </vt:variant>
      <vt:variant>
        <vt:i4>4</vt:i4>
      </vt:variant>
    </vt:vector>
  </HeadingPairs>
  <TitlesOfParts>
    <vt:vector size="6" baseType="lpstr">
      <vt:lpstr>ვებ. დეველოპერი</vt:lpstr>
      <vt:lpstr>ქართული</vt:lpstr>
      <vt:lpstr>'ვებ. დეველოპერი'!ამოსაბეჭდი_წარწერები</vt:lpstr>
      <vt:lpstr>ქართული!ამოსაბეჭდი_წარწერები</vt:lpstr>
      <vt:lpstr>'ვებ. დეველოპერი'!დასაბეჭდი_არე</vt:lpstr>
      <vt:lpstr>ქართული!დასაბეჭდი_არე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GioMari</dc:creator>
  <cp:lastModifiedBy>user</cp:lastModifiedBy>
  <cp:lastPrinted>2017-12-29T06:18:34Z</cp:lastPrinted>
  <dcterms:created xsi:type="dcterms:W3CDTF">2011-07-11T08:15:13Z</dcterms:created>
  <dcterms:modified xsi:type="dcterms:W3CDTF">2018-07-23T08:21:23Z</dcterms:modified>
</cp:coreProperties>
</file>